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1_01_1 - Stavební" sheetId="2" r:id="rId2"/>
    <sheet name="D1_01_2 - ZTI" sheetId="3" r:id="rId3"/>
    <sheet name="D1_01_3 - Topení" sheetId="4" r:id="rId4"/>
    <sheet name="D1_01-4a - Elektrotechnik..." sheetId="5" r:id="rId5"/>
    <sheet name="D1_01_4b - Elektrotechnik..." sheetId="6" r:id="rId6"/>
    <sheet name="D1_02_1 - Vodovodní přípojka" sheetId="7" r:id="rId7"/>
    <sheet name="D1_02_2 - Kanalizační pří..." sheetId="8" r:id="rId8"/>
    <sheet name="D1_02_3 - Elektrotechnika..." sheetId="9" r:id="rId9"/>
    <sheet name="VRN - Vedlejší rozpočtové...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'D1_01_1 - Stavební'!$C$116:$K$1415</definedName>
    <definedName name="_xlnm.Print_Area" localSheetId="1">'D1_01_1 - Stavební'!$C$4:$J$39,'D1_01_1 - Stavební'!$C$45:$J$98,'D1_01_1 - Stavební'!$C$104:$K$1415</definedName>
    <definedName name="_xlnm.Print_Titles" localSheetId="1">'D1_01_1 - Stavební'!$116:$116</definedName>
    <definedName name="_xlnm._FilterDatabase" localSheetId="2" hidden="1">'D1_01_2 - ZTI'!$C$87:$K$287</definedName>
    <definedName name="_xlnm.Print_Area" localSheetId="2">'D1_01_2 - ZTI'!$C$4:$J$39,'D1_01_2 - ZTI'!$C$45:$J$69,'D1_01_2 - ZTI'!$C$75:$K$287</definedName>
    <definedName name="_xlnm.Print_Titles" localSheetId="2">'D1_01_2 - ZTI'!$87:$87</definedName>
    <definedName name="_xlnm._FilterDatabase" localSheetId="3" hidden="1">'D1_01_3 - Topení'!$C$92:$K$272</definedName>
    <definedName name="_xlnm.Print_Area" localSheetId="3">'D1_01_3 - Topení'!$C$4:$J$39,'D1_01_3 - Topení'!$C$45:$J$74,'D1_01_3 - Topení'!$C$80:$K$272</definedName>
    <definedName name="_xlnm.Print_Titles" localSheetId="3">'D1_01_3 - Topení'!$92:$92</definedName>
    <definedName name="_xlnm._FilterDatabase" localSheetId="4" hidden="1">'D1_01-4a - Elektrotechnik...'!$C$86:$K$130</definedName>
    <definedName name="_xlnm.Print_Area" localSheetId="4">'D1_01-4a - Elektrotechnik...'!$C$4:$J$39,'D1_01-4a - Elektrotechnik...'!$C$45:$J$68,'D1_01-4a - Elektrotechnik...'!$C$74:$K$130</definedName>
    <definedName name="_xlnm.Print_Titles" localSheetId="4">'D1_01-4a - Elektrotechnik...'!$86:$86</definedName>
    <definedName name="_xlnm._FilterDatabase" localSheetId="5" hidden="1">'D1_01_4b - Elektrotechnik...'!$C$88:$K$192</definedName>
    <definedName name="_xlnm.Print_Area" localSheetId="5">'D1_01_4b - Elektrotechnik...'!$C$4:$J$39,'D1_01_4b - Elektrotechnik...'!$C$45:$J$70,'D1_01_4b - Elektrotechnik...'!$C$76:$K$192</definedName>
    <definedName name="_xlnm.Print_Titles" localSheetId="5">'D1_01_4b - Elektrotechnik...'!$88:$88</definedName>
    <definedName name="_xlnm._FilterDatabase" localSheetId="6" hidden="1">'D1_02_1 - Vodovodní přípojka'!$C$88:$K$299</definedName>
    <definedName name="_xlnm.Print_Area" localSheetId="6">'D1_02_1 - Vodovodní přípojka'!$C$4:$J$39,'D1_02_1 - Vodovodní přípojka'!$C$45:$J$70,'D1_02_1 - Vodovodní přípojka'!$C$76:$K$299</definedName>
    <definedName name="_xlnm.Print_Titles" localSheetId="6">'D1_02_1 - Vodovodní přípojka'!$88:$88</definedName>
    <definedName name="_xlnm._FilterDatabase" localSheetId="7" hidden="1">'D1_02_2 - Kanalizační pří...'!$C$88:$K$307</definedName>
    <definedName name="_xlnm.Print_Area" localSheetId="7">'D1_02_2 - Kanalizační pří...'!$C$4:$J$39,'D1_02_2 - Kanalizační pří...'!$C$45:$J$70,'D1_02_2 - Kanalizační pří...'!$C$76:$K$307</definedName>
    <definedName name="_xlnm.Print_Titles" localSheetId="7">'D1_02_2 - Kanalizační pří...'!$88:$88</definedName>
    <definedName name="_xlnm._FilterDatabase" localSheetId="8" hidden="1">'D1_02_3 - Elektrotechnika...'!$C$88:$K$127</definedName>
    <definedName name="_xlnm.Print_Area" localSheetId="8">'D1_02_3 - Elektrotechnika...'!$C$4:$J$39,'D1_02_3 - Elektrotechnika...'!$C$45:$J$70,'D1_02_3 - Elektrotechnika...'!$C$76:$K$127</definedName>
    <definedName name="_xlnm.Print_Titles" localSheetId="8">'D1_02_3 - Elektrotechnika...'!$88:$88</definedName>
    <definedName name="_xlnm._FilterDatabase" localSheetId="9" hidden="1">'VRN - Vedlejší rozpočtové...'!$C$85:$K$203</definedName>
    <definedName name="_xlnm.Print_Area" localSheetId="9">'VRN - Vedlejší rozpočtové...'!$C$4:$J$39,'VRN - Vedlejší rozpočtové...'!$C$45:$J$67,'VRN - Vedlejší rozpočtové...'!$C$73:$K$203</definedName>
    <definedName name="_xlnm.Print_Titles" localSheetId="9">'VRN - Vedlejší rozpočtové...'!$85:$85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99"/>
  <c r="BH199"/>
  <c r="BG199"/>
  <c r="BF199"/>
  <c r="T199"/>
  <c r="R199"/>
  <c r="P199"/>
  <c r="BI194"/>
  <c r="BH194"/>
  <c r="BG194"/>
  <c r="BF194"/>
  <c r="T194"/>
  <c r="R194"/>
  <c r="P194"/>
  <c r="BI174"/>
  <c r="BH174"/>
  <c r="BG174"/>
  <c r="BF174"/>
  <c r="T174"/>
  <c r="R174"/>
  <c r="P174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R156"/>
  <c r="P156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09"/>
  <c r="BH109"/>
  <c r="BG109"/>
  <c r="BF109"/>
  <c r="T109"/>
  <c r="R109"/>
  <c r="P109"/>
  <c r="BI104"/>
  <c r="BH104"/>
  <c r="BG104"/>
  <c r="BF104"/>
  <c r="T104"/>
  <c r="T103"/>
  <c r="R104"/>
  <c r="R103"/>
  <c r="P104"/>
  <c r="P103"/>
  <c r="BI99"/>
  <c r="BH99"/>
  <c r="BG99"/>
  <c r="BF99"/>
  <c r="T99"/>
  <c r="R99"/>
  <c r="P99"/>
  <c r="BI92"/>
  <c r="BH92"/>
  <c r="BG92"/>
  <c r="BF92"/>
  <c r="T92"/>
  <c r="R92"/>
  <c r="P92"/>
  <c r="BI89"/>
  <c r="BH89"/>
  <c r="BG89"/>
  <c r="BF89"/>
  <c r="T89"/>
  <c r="R89"/>
  <c r="P89"/>
  <c r="F82"/>
  <c r="F80"/>
  <c r="E78"/>
  <c r="F54"/>
  <c r="F52"/>
  <c r="E50"/>
  <c r="J24"/>
  <c r="E24"/>
  <c r="J83"/>
  <c r="J23"/>
  <c r="J21"/>
  <c r="E21"/>
  <c r="J82"/>
  <c r="J20"/>
  <c r="J18"/>
  <c r="E18"/>
  <c r="F83"/>
  <c r="J17"/>
  <c r="J12"/>
  <c r="J80"/>
  <c r="E7"/>
  <c r="E48"/>
  <c i="9" r="J37"/>
  <c r="J36"/>
  <c i="1" r="AY62"/>
  <c i="9" r="J35"/>
  <c i="1" r="AX62"/>
  <c i="9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2"/>
  <c r="BH92"/>
  <c r="BG92"/>
  <c r="BF92"/>
  <c r="T92"/>
  <c r="T91"/>
  <c r="T90"/>
  <c r="R92"/>
  <c r="R91"/>
  <c r="R90"/>
  <c r="P92"/>
  <c r="P91"/>
  <c r="P90"/>
  <c r="F85"/>
  <c r="F83"/>
  <c r="E81"/>
  <c r="F54"/>
  <c r="F52"/>
  <c r="E50"/>
  <c r="J24"/>
  <c r="E24"/>
  <c r="J86"/>
  <c r="J23"/>
  <c r="J21"/>
  <c r="E21"/>
  <c r="J85"/>
  <c r="J20"/>
  <c r="J18"/>
  <c r="E18"/>
  <c r="F86"/>
  <c r="J17"/>
  <c r="J12"/>
  <c r="J52"/>
  <c r="E7"/>
  <c r="E48"/>
  <c i="8" r="J37"/>
  <c r="J36"/>
  <c i="1" r="AY61"/>
  <c i="8" r="J35"/>
  <c i="1" r="AX61"/>
  <c i="8" r="BI301"/>
  <c r="BH301"/>
  <c r="BG301"/>
  <c r="BF301"/>
  <c r="T301"/>
  <c r="T300"/>
  <c r="R301"/>
  <c r="R300"/>
  <c r="P301"/>
  <c r="P300"/>
  <c r="BI294"/>
  <c r="BH294"/>
  <c r="BG294"/>
  <c r="BF294"/>
  <c r="T294"/>
  <c r="T293"/>
  <c r="R294"/>
  <c r="R293"/>
  <c r="R292"/>
  <c r="P294"/>
  <c r="P293"/>
  <c r="P292"/>
  <c r="BI290"/>
  <c r="BH290"/>
  <c r="BG290"/>
  <c r="BF290"/>
  <c r="T290"/>
  <c r="T289"/>
  <c r="R290"/>
  <c r="R289"/>
  <c r="P290"/>
  <c r="P289"/>
  <c r="BI283"/>
  <c r="BH283"/>
  <c r="BG283"/>
  <c r="BF283"/>
  <c r="T283"/>
  <c r="R283"/>
  <c r="P283"/>
  <c r="BI276"/>
  <c r="BH276"/>
  <c r="BG276"/>
  <c r="BF276"/>
  <c r="T276"/>
  <c r="R276"/>
  <c r="P276"/>
  <c r="BI274"/>
  <c r="BH274"/>
  <c r="BG274"/>
  <c r="BF274"/>
  <c r="T274"/>
  <c r="R274"/>
  <c r="P274"/>
  <c r="BI264"/>
  <c r="BH264"/>
  <c r="BG264"/>
  <c r="BF264"/>
  <c r="T264"/>
  <c r="R264"/>
  <c r="P264"/>
  <c r="BI253"/>
  <c r="BH253"/>
  <c r="BG253"/>
  <c r="BF253"/>
  <c r="T253"/>
  <c r="T252"/>
  <c r="R253"/>
  <c r="R252"/>
  <c r="P253"/>
  <c r="P252"/>
  <c r="BI251"/>
  <c r="BH251"/>
  <c r="BG251"/>
  <c r="BF251"/>
  <c r="T251"/>
  <c r="R251"/>
  <c r="P251"/>
  <c r="BI243"/>
  <c r="BH243"/>
  <c r="BG243"/>
  <c r="BF243"/>
  <c r="T243"/>
  <c r="R243"/>
  <c r="P243"/>
  <c r="BI237"/>
  <c r="BH237"/>
  <c r="BG237"/>
  <c r="BF237"/>
  <c r="T237"/>
  <c r="R237"/>
  <c r="P237"/>
  <c r="BI235"/>
  <c r="BH235"/>
  <c r="BG235"/>
  <c r="BF235"/>
  <c r="T235"/>
  <c r="R235"/>
  <c r="P235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14"/>
  <c r="BH214"/>
  <c r="BG214"/>
  <c r="BF214"/>
  <c r="T214"/>
  <c r="R214"/>
  <c r="P214"/>
  <c r="BI206"/>
  <c r="BH206"/>
  <c r="BG206"/>
  <c r="BF206"/>
  <c r="T206"/>
  <c r="R206"/>
  <c r="P206"/>
  <c r="BI205"/>
  <c r="BH205"/>
  <c r="BG205"/>
  <c r="BF205"/>
  <c r="T205"/>
  <c r="R205"/>
  <c r="P205"/>
  <c r="BI195"/>
  <c r="BH195"/>
  <c r="BG195"/>
  <c r="BF195"/>
  <c r="T195"/>
  <c r="R195"/>
  <c r="P195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3"/>
  <c r="BH163"/>
  <c r="BG163"/>
  <c r="BF163"/>
  <c r="T163"/>
  <c r="R163"/>
  <c r="P163"/>
  <c r="BI154"/>
  <c r="BH154"/>
  <c r="BG154"/>
  <c r="BF154"/>
  <c r="T154"/>
  <c r="R154"/>
  <c r="P154"/>
  <c r="BI144"/>
  <c r="BH144"/>
  <c r="BG144"/>
  <c r="BF144"/>
  <c r="T144"/>
  <c r="R144"/>
  <c r="P144"/>
  <c r="BI133"/>
  <c r="BH133"/>
  <c r="BG133"/>
  <c r="BF133"/>
  <c r="T133"/>
  <c r="R133"/>
  <c r="P133"/>
  <c r="BI123"/>
  <c r="BH123"/>
  <c r="BG123"/>
  <c r="BF123"/>
  <c r="T123"/>
  <c r="R123"/>
  <c r="P123"/>
  <c r="BI112"/>
  <c r="BH112"/>
  <c r="BG112"/>
  <c r="BF112"/>
  <c r="T112"/>
  <c r="R112"/>
  <c r="P112"/>
  <c r="BI102"/>
  <c r="BH102"/>
  <c r="BG102"/>
  <c r="BF102"/>
  <c r="T102"/>
  <c r="R102"/>
  <c r="P102"/>
  <c r="BI92"/>
  <c r="BH92"/>
  <c r="BG92"/>
  <c r="BF92"/>
  <c r="T92"/>
  <c r="R92"/>
  <c r="P92"/>
  <c r="F85"/>
  <c r="F83"/>
  <c r="E81"/>
  <c r="F54"/>
  <c r="F52"/>
  <c r="E50"/>
  <c r="J24"/>
  <c r="E24"/>
  <c r="J55"/>
  <c r="J23"/>
  <c r="J21"/>
  <c r="E21"/>
  <c r="J54"/>
  <c r="J20"/>
  <c r="J18"/>
  <c r="E18"/>
  <c r="F86"/>
  <c r="J17"/>
  <c r="J12"/>
  <c r="J83"/>
  <c r="E7"/>
  <c r="E79"/>
  <c i="7" r="T200"/>
  <c r="R200"/>
  <c r="P200"/>
  <c r="BK200"/>
  <c r="J200"/>
  <c r="J63"/>
  <c r="J37"/>
  <c r="J36"/>
  <c i="1" r="AY60"/>
  <c i="7" r="J35"/>
  <c i="1" r="AX60"/>
  <c i="7" r="BI299"/>
  <c r="BH299"/>
  <c r="BG299"/>
  <c r="BF299"/>
  <c r="T299"/>
  <c r="R299"/>
  <c r="P299"/>
  <c r="BI289"/>
  <c r="BH289"/>
  <c r="BG289"/>
  <c r="BF289"/>
  <c r="T289"/>
  <c r="R289"/>
  <c r="P289"/>
  <c r="BI281"/>
  <c r="BH281"/>
  <c r="BG281"/>
  <c r="BF281"/>
  <c r="T281"/>
  <c r="T280"/>
  <c r="T279"/>
  <c r="R281"/>
  <c r="R280"/>
  <c r="R279"/>
  <c r="P281"/>
  <c r="P280"/>
  <c r="P279"/>
  <c r="BI277"/>
  <c r="BH277"/>
  <c r="BG277"/>
  <c r="BF277"/>
  <c r="T277"/>
  <c r="T276"/>
  <c r="R277"/>
  <c r="R276"/>
  <c r="P277"/>
  <c r="P276"/>
  <c r="BI267"/>
  <c r="BH267"/>
  <c r="BG267"/>
  <c r="BF267"/>
  <c r="T267"/>
  <c r="R267"/>
  <c r="P267"/>
  <c r="BI261"/>
  <c r="BH261"/>
  <c r="BG261"/>
  <c r="BF261"/>
  <c r="T261"/>
  <c r="R261"/>
  <c r="P261"/>
  <c r="BI260"/>
  <c r="BH260"/>
  <c r="BG260"/>
  <c r="BF260"/>
  <c r="T260"/>
  <c r="R260"/>
  <c r="P260"/>
  <c r="BI253"/>
  <c r="BH253"/>
  <c r="BG253"/>
  <c r="BF253"/>
  <c r="T253"/>
  <c r="R253"/>
  <c r="P253"/>
  <c r="BI237"/>
  <c r="BH237"/>
  <c r="BG237"/>
  <c r="BF237"/>
  <c r="T237"/>
  <c r="R237"/>
  <c r="P237"/>
  <c r="BI229"/>
  <c r="BH229"/>
  <c r="BG229"/>
  <c r="BF229"/>
  <c r="T229"/>
  <c r="R229"/>
  <c r="P229"/>
  <c r="BI228"/>
  <c r="BH228"/>
  <c r="BG228"/>
  <c r="BF228"/>
  <c r="T228"/>
  <c r="R228"/>
  <c r="P228"/>
  <c r="BI221"/>
  <c r="BH221"/>
  <c r="BG221"/>
  <c r="BF221"/>
  <c r="T221"/>
  <c r="R221"/>
  <c r="P221"/>
  <c r="BI220"/>
  <c r="BH220"/>
  <c r="BG220"/>
  <c r="BF220"/>
  <c r="T220"/>
  <c r="R220"/>
  <c r="P220"/>
  <c r="BI211"/>
  <c r="BH211"/>
  <c r="BG211"/>
  <c r="BF211"/>
  <c r="T211"/>
  <c r="R211"/>
  <c r="P211"/>
  <c r="BI201"/>
  <c r="BH201"/>
  <c r="BG201"/>
  <c r="BF201"/>
  <c r="T201"/>
  <c r="R201"/>
  <c r="P201"/>
  <c r="BI194"/>
  <c r="BH194"/>
  <c r="BG194"/>
  <c r="BF194"/>
  <c r="T194"/>
  <c r="R194"/>
  <c r="P194"/>
  <c r="BI192"/>
  <c r="BH192"/>
  <c r="BG192"/>
  <c r="BF192"/>
  <c r="T192"/>
  <c r="R192"/>
  <c r="P192"/>
  <c r="BI182"/>
  <c r="BH182"/>
  <c r="BG182"/>
  <c r="BF182"/>
  <c r="T182"/>
  <c r="R182"/>
  <c r="P182"/>
  <c r="BI180"/>
  <c r="BH180"/>
  <c r="BG180"/>
  <c r="BF180"/>
  <c r="T180"/>
  <c r="R180"/>
  <c r="P180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8"/>
  <c r="BH148"/>
  <c r="BG148"/>
  <c r="BF148"/>
  <c r="T148"/>
  <c r="R148"/>
  <c r="P148"/>
  <c r="BI136"/>
  <c r="BH136"/>
  <c r="BG136"/>
  <c r="BF136"/>
  <c r="T136"/>
  <c r="R136"/>
  <c r="P136"/>
  <c r="BI125"/>
  <c r="BH125"/>
  <c r="BG125"/>
  <c r="BF125"/>
  <c r="T125"/>
  <c r="R125"/>
  <c r="P125"/>
  <c r="BI114"/>
  <c r="BH114"/>
  <c r="BG114"/>
  <c r="BF114"/>
  <c r="T114"/>
  <c r="R114"/>
  <c r="P114"/>
  <c r="BI103"/>
  <c r="BH103"/>
  <c r="BG103"/>
  <c r="BF103"/>
  <c r="T103"/>
  <c r="R103"/>
  <c r="P103"/>
  <c r="BI92"/>
  <c r="BH92"/>
  <c r="BG92"/>
  <c r="BF92"/>
  <c r="T92"/>
  <c r="R92"/>
  <c r="P92"/>
  <c r="F85"/>
  <c r="F83"/>
  <c r="E81"/>
  <c r="F54"/>
  <c r="F52"/>
  <c r="E50"/>
  <c r="J24"/>
  <c r="E24"/>
  <c r="J86"/>
  <c r="J23"/>
  <c r="J21"/>
  <c r="E21"/>
  <c r="J85"/>
  <c r="J20"/>
  <c r="J18"/>
  <c r="E18"/>
  <c r="F86"/>
  <c r="J17"/>
  <c r="J12"/>
  <c r="J52"/>
  <c r="E7"/>
  <c r="E79"/>
  <c i="6" r="J37"/>
  <c r="J36"/>
  <c i="1" r="AY59"/>
  <c i="6" r="J35"/>
  <c i="1" r="AX59"/>
  <c i="6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F85"/>
  <c r="F83"/>
  <c r="E81"/>
  <c r="F54"/>
  <c r="F52"/>
  <c r="E50"/>
  <c r="J24"/>
  <c r="E24"/>
  <c r="J86"/>
  <c r="J23"/>
  <c r="J21"/>
  <c r="E21"/>
  <c r="J85"/>
  <c r="J20"/>
  <c r="J18"/>
  <c r="E18"/>
  <c r="F55"/>
  <c r="J17"/>
  <c r="J12"/>
  <c r="J83"/>
  <c r="E7"/>
  <c r="E79"/>
  <c i="5" r="J97"/>
  <c r="J37"/>
  <c r="J36"/>
  <c i="1" r="AY58"/>
  <c i="5" r="J35"/>
  <c i="1" r="AX58"/>
  <c i="5" r="BI130"/>
  <c r="BH130"/>
  <c r="BG130"/>
  <c r="BF130"/>
  <c r="T130"/>
  <c r="T129"/>
  <c r="R130"/>
  <c r="R129"/>
  <c r="P130"/>
  <c r="P129"/>
  <c r="BI128"/>
  <c r="BH128"/>
  <c r="BG128"/>
  <c r="BF128"/>
  <c r="T128"/>
  <c r="T127"/>
  <c r="T126"/>
  <c r="R128"/>
  <c r="R127"/>
  <c r="R126"/>
  <c r="P128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J62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F83"/>
  <c r="F81"/>
  <c r="E79"/>
  <c r="F54"/>
  <c r="F52"/>
  <c r="E50"/>
  <c r="J24"/>
  <c r="E24"/>
  <c r="J84"/>
  <c r="J23"/>
  <c r="J21"/>
  <c r="E21"/>
  <c r="J54"/>
  <c r="J20"/>
  <c r="J18"/>
  <c r="E18"/>
  <c r="F84"/>
  <c r="J17"/>
  <c r="J12"/>
  <c r="J52"/>
  <c r="E7"/>
  <c r="E48"/>
  <c i="4" r="J37"/>
  <c r="J36"/>
  <c i="1" r="AY57"/>
  <c i="4" r="J35"/>
  <c i="1" r="AX57"/>
  <c i="4"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31"/>
  <c r="BH231"/>
  <c r="BG231"/>
  <c r="BF231"/>
  <c r="T231"/>
  <c r="R231"/>
  <c r="P231"/>
  <c r="BI228"/>
  <c r="BH228"/>
  <c r="BG228"/>
  <c r="BF228"/>
  <c r="T228"/>
  <c r="R228"/>
  <c r="P228"/>
  <c r="BI221"/>
  <c r="BH221"/>
  <c r="BG221"/>
  <c r="BF221"/>
  <c r="T221"/>
  <c r="R221"/>
  <c r="P221"/>
  <c r="BI214"/>
  <c r="BH214"/>
  <c r="BG214"/>
  <c r="BF214"/>
  <c r="T214"/>
  <c r="R214"/>
  <c r="P214"/>
  <c r="BI207"/>
  <c r="BH207"/>
  <c r="BG207"/>
  <c r="BF207"/>
  <c r="T207"/>
  <c r="R207"/>
  <c r="P207"/>
  <c r="BI200"/>
  <c r="BH200"/>
  <c r="BG200"/>
  <c r="BF200"/>
  <c r="T200"/>
  <c r="R200"/>
  <c r="P200"/>
  <c r="BI194"/>
  <c r="BH194"/>
  <c r="BG194"/>
  <c r="BF194"/>
  <c r="T194"/>
  <c r="R194"/>
  <c r="P194"/>
  <c r="BI188"/>
  <c r="BH188"/>
  <c r="BG188"/>
  <c r="BF188"/>
  <c r="T188"/>
  <c r="R188"/>
  <c r="P188"/>
  <c r="BI181"/>
  <c r="BH181"/>
  <c r="BG181"/>
  <c r="BF181"/>
  <c r="T181"/>
  <c r="R181"/>
  <c r="P181"/>
  <c r="BI174"/>
  <c r="BH174"/>
  <c r="BG174"/>
  <c r="BF174"/>
  <c r="T174"/>
  <c r="R174"/>
  <c r="P174"/>
  <c r="BI166"/>
  <c r="BH166"/>
  <c r="BG166"/>
  <c r="BF166"/>
  <c r="T166"/>
  <c r="R166"/>
  <c r="P166"/>
  <c r="BI158"/>
  <c r="BH158"/>
  <c r="BG158"/>
  <c r="BF158"/>
  <c r="T158"/>
  <c r="R158"/>
  <c r="P158"/>
  <c r="BI150"/>
  <c r="BH150"/>
  <c r="BG150"/>
  <c r="BF150"/>
  <c r="T150"/>
  <c r="R150"/>
  <c r="P150"/>
  <c r="BI148"/>
  <c r="BH148"/>
  <c r="BG148"/>
  <c r="BF148"/>
  <c r="T148"/>
  <c r="R148"/>
  <c r="P148"/>
  <c r="BI137"/>
  <c r="BH137"/>
  <c r="BG137"/>
  <c r="BF137"/>
  <c r="T137"/>
  <c r="R137"/>
  <c r="P137"/>
  <c r="BI135"/>
  <c r="BH135"/>
  <c r="BG135"/>
  <c r="BF135"/>
  <c r="T135"/>
  <c r="R135"/>
  <c r="P135"/>
  <c r="BI125"/>
  <c r="BH125"/>
  <c r="BG125"/>
  <c r="BF125"/>
  <c r="T125"/>
  <c r="R125"/>
  <c r="P125"/>
  <c r="BI118"/>
  <c r="BH118"/>
  <c r="BG118"/>
  <c r="BF118"/>
  <c r="T118"/>
  <c r="T105"/>
  <c r="R118"/>
  <c r="R105"/>
  <c r="P118"/>
  <c r="P105"/>
  <c r="BI112"/>
  <c r="BH112"/>
  <c r="BG112"/>
  <c r="BF112"/>
  <c r="T112"/>
  <c r="R112"/>
  <c r="P112"/>
  <c r="BI106"/>
  <c r="BH106"/>
  <c r="BG106"/>
  <c r="BF106"/>
  <c r="T106"/>
  <c r="R106"/>
  <c r="P106"/>
  <c r="BI101"/>
  <c r="BH101"/>
  <c r="BG101"/>
  <c r="BF101"/>
  <c r="T101"/>
  <c r="T100"/>
  <c r="R101"/>
  <c r="R100"/>
  <c r="P101"/>
  <c r="P100"/>
  <c r="BI96"/>
  <c r="BH96"/>
  <c r="BG96"/>
  <c r="BF96"/>
  <c r="T96"/>
  <c r="T95"/>
  <c r="T94"/>
  <c r="R96"/>
  <c r="R95"/>
  <c r="R94"/>
  <c r="P96"/>
  <c r="P95"/>
  <c r="P94"/>
  <c r="F89"/>
  <c r="F87"/>
  <c r="E85"/>
  <c r="F54"/>
  <c r="F52"/>
  <c r="E50"/>
  <c r="J24"/>
  <c r="E24"/>
  <c r="J90"/>
  <c r="J23"/>
  <c r="J21"/>
  <c r="E21"/>
  <c r="J89"/>
  <c r="J20"/>
  <c r="J18"/>
  <c r="E18"/>
  <c r="F90"/>
  <c r="J17"/>
  <c r="J12"/>
  <c r="J52"/>
  <c r="E7"/>
  <c r="E48"/>
  <c i="3" r="J37"/>
  <c r="J36"/>
  <c i="1" r="AY56"/>
  <c i="3" r="J35"/>
  <c i="1" r="AX56"/>
  <c i="3" r="BI281"/>
  <c r="BH281"/>
  <c r="BG281"/>
  <c r="BF281"/>
  <c r="T281"/>
  <c r="T280"/>
  <c r="T279"/>
  <c r="R281"/>
  <c r="R280"/>
  <c r="R279"/>
  <c r="P281"/>
  <c r="P280"/>
  <c r="P279"/>
  <c r="BI277"/>
  <c r="BH277"/>
  <c r="BG277"/>
  <c r="BF277"/>
  <c r="T277"/>
  <c r="R277"/>
  <c r="P277"/>
  <c r="BI271"/>
  <c r="BH271"/>
  <c r="BG271"/>
  <c r="BF271"/>
  <c r="T271"/>
  <c r="R271"/>
  <c r="P271"/>
  <c r="BI269"/>
  <c r="BH269"/>
  <c r="BG269"/>
  <c r="BF269"/>
  <c r="T269"/>
  <c r="R269"/>
  <c r="P269"/>
  <c r="BI262"/>
  <c r="BH262"/>
  <c r="BG262"/>
  <c r="BF262"/>
  <c r="T262"/>
  <c r="R262"/>
  <c r="P262"/>
  <c r="BI259"/>
  <c r="BH259"/>
  <c r="BG259"/>
  <c r="BF259"/>
  <c r="T259"/>
  <c r="R259"/>
  <c r="P259"/>
  <c r="BI252"/>
  <c r="BH252"/>
  <c r="BG252"/>
  <c r="BF252"/>
  <c r="T252"/>
  <c r="R252"/>
  <c r="P252"/>
  <c r="BI245"/>
  <c r="BH245"/>
  <c r="BG245"/>
  <c r="BF245"/>
  <c r="T245"/>
  <c r="R245"/>
  <c r="P245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17"/>
  <c r="BH217"/>
  <c r="BG217"/>
  <c r="BF217"/>
  <c r="T217"/>
  <c r="R217"/>
  <c r="P217"/>
  <c r="BI210"/>
  <c r="BH210"/>
  <c r="BG210"/>
  <c r="BF210"/>
  <c r="T210"/>
  <c r="R210"/>
  <c r="P210"/>
  <c r="BI202"/>
  <c r="BH202"/>
  <c r="BG202"/>
  <c r="BF202"/>
  <c r="T202"/>
  <c r="R202"/>
  <c r="P202"/>
  <c r="BI195"/>
  <c r="BH195"/>
  <c r="BG195"/>
  <c r="BF195"/>
  <c r="T195"/>
  <c r="R195"/>
  <c r="P195"/>
  <c r="BI186"/>
  <c r="BH186"/>
  <c r="BG186"/>
  <c r="BF186"/>
  <c r="T186"/>
  <c r="R186"/>
  <c r="P186"/>
  <c r="BI177"/>
  <c r="BH177"/>
  <c r="BG177"/>
  <c r="BF177"/>
  <c r="T177"/>
  <c r="R177"/>
  <c r="P177"/>
  <c r="BI169"/>
  <c r="BH169"/>
  <c r="BG169"/>
  <c r="BF169"/>
  <c r="T169"/>
  <c r="R169"/>
  <c r="P169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6"/>
  <c r="BH146"/>
  <c r="BG146"/>
  <c r="BF146"/>
  <c r="T146"/>
  <c r="R146"/>
  <c r="P146"/>
  <c r="BI141"/>
  <c r="BH141"/>
  <c r="BG141"/>
  <c r="BF141"/>
  <c r="T141"/>
  <c r="R141"/>
  <c r="P141"/>
  <c r="BI134"/>
  <c r="BH134"/>
  <c r="BG134"/>
  <c r="BF134"/>
  <c r="T134"/>
  <c r="R134"/>
  <c r="P134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T90"/>
  <c r="R91"/>
  <c r="R90"/>
  <c r="P91"/>
  <c r="P90"/>
  <c r="F84"/>
  <c r="F82"/>
  <c r="E80"/>
  <c r="F54"/>
  <c r="F52"/>
  <c r="E50"/>
  <c r="J24"/>
  <c r="E24"/>
  <c r="J85"/>
  <c r="J23"/>
  <c r="J21"/>
  <c r="E21"/>
  <c r="J84"/>
  <c r="J20"/>
  <c r="J18"/>
  <c r="E18"/>
  <c r="F55"/>
  <c r="J17"/>
  <c r="J12"/>
  <c r="J52"/>
  <c r="E7"/>
  <c r="E78"/>
  <c i="2" r="J607"/>
  <c r="J345"/>
  <c r="J218"/>
  <c r="J119"/>
  <c r="J37"/>
  <c r="J36"/>
  <c i="1" r="AY55"/>
  <c i="2" r="J35"/>
  <c i="1" r="AX55"/>
  <c i="2" r="BI1403"/>
  <c r="BH1403"/>
  <c r="BG1403"/>
  <c r="BF1403"/>
  <c r="T1403"/>
  <c r="T1402"/>
  <c r="R1403"/>
  <c r="R1402"/>
  <c r="P1403"/>
  <c r="P1402"/>
  <c r="BI1386"/>
  <c r="BH1386"/>
  <c r="BG1386"/>
  <c r="BF1386"/>
  <c r="T1386"/>
  <c r="R1386"/>
  <c r="P1386"/>
  <c r="BI1372"/>
  <c r="BH1372"/>
  <c r="BG1372"/>
  <c r="BF1372"/>
  <c r="T1372"/>
  <c r="R1372"/>
  <c r="P1372"/>
  <c r="BI1358"/>
  <c r="BH1358"/>
  <c r="BG1358"/>
  <c r="BF1358"/>
  <c r="T1358"/>
  <c r="R1358"/>
  <c r="P1358"/>
  <c r="BI1344"/>
  <c r="BH1344"/>
  <c r="BG1344"/>
  <c r="BF1344"/>
  <c r="T1344"/>
  <c r="R1344"/>
  <c r="P1344"/>
  <c r="BI1331"/>
  <c r="BH1331"/>
  <c r="BG1331"/>
  <c r="BF1331"/>
  <c r="T1331"/>
  <c r="R1331"/>
  <c r="P1331"/>
  <c r="BI1322"/>
  <c r="BH1322"/>
  <c r="BG1322"/>
  <c r="BF1322"/>
  <c r="T1322"/>
  <c r="R1322"/>
  <c r="P1322"/>
  <c r="BI1305"/>
  <c r="BH1305"/>
  <c r="BG1305"/>
  <c r="BF1305"/>
  <c r="T1305"/>
  <c r="R1305"/>
  <c r="P1305"/>
  <c r="BI1298"/>
  <c r="BH1298"/>
  <c r="BG1298"/>
  <c r="BF1298"/>
  <c r="T1298"/>
  <c r="R1298"/>
  <c r="P1298"/>
  <c r="BI1290"/>
  <c r="BH1290"/>
  <c r="BG1290"/>
  <c r="BF1290"/>
  <c r="T1290"/>
  <c r="R1290"/>
  <c r="P1290"/>
  <c r="BI1287"/>
  <c r="BH1287"/>
  <c r="BG1287"/>
  <c r="BF1287"/>
  <c r="T1287"/>
  <c r="R1287"/>
  <c r="P1287"/>
  <c r="BI1275"/>
  <c r="BH1275"/>
  <c r="BG1275"/>
  <c r="BF1275"/>
  <c r="T1275"/>
  <c r="R1275"/>
  <c r="P1275"/>
  <c r="BI1272"/>
  <c r="BH1272"/>
  <c r="BG1272"/>
  <c r="BF1272"/>
  <c r="T1272"/>
  <c r="R1272"/>
  <c r="P1272"/>
  <c r="BI1260"/>
  <c r="BH1260"/>
  <c r="BG1260"/>
  <c r="BF1260"/>
  <c r="T1260"/>
  <c r="R1260"/>
  <c r="P1260"/>
  <c r="BI1257"/>
  <c r="BH1257"/>
  <c r="BG1257"/>
  <c r="BF1257"/>
  <c r="T1257"/>
  <c r="R1257"/>
  <c r="P1257"/>
  <c r="BI1250"/>
  <c r="BH1250"/>
  <c r="BG1250"/>
  <c r="BF1250"/>
  <c r="T1250"/>
  <c r="R1250"/>
  <c r="P1250"/>
  <c r="BI1243"/>
  <c r="BH1243"/>
  <c r="BG1243"/>
  <c r="BF1243"/>
  <c r="T1243"/>
  <c r="R1243"/>
  <c r="P1243"/>
  <c r="BI1240"/>
  <c r="BH1240"/>
  <c r="BG1240"/>
  <c r="BF1240"/>
  <c r="T1240"/>
  <c r="R1240"/>
  <c r="P1240"/>
  <c r="BI1233"/>
  <c r="BH1233"/>
  <c r="BG1233"/>
  <c r="BF1233"/>
  <c r="T1233"/>
  <c r="R1233"/>
  <c r="P1233"/>
  <c r="BI1226"/>
  <c r="BH1226"/>
  <c r="BG1226"/>
  <c r="BF1226"/>
  <c r="T1226"/>
  <c r="R1226"/>
  <c r="P1226"/>
  <c r="BI1219"/>
  <c r="BH1219"/>
  <c r="BG1219"/>
  <c r="BF1219"/>
  <c r="T1219"/>
  <c r="R1219"/>
  <c r="P1219"/>
  <c r="BI1212"/>
  <c r="BH1212"/>
  <c r="BG1212"/>
  <c r="BF1212"/>
  <c r="T1212"/>
  <c r="R1212"/>
  <c r="P1212"/>
  <c r="BI1209"/>
  <c r="BH1209"/>
  <c r="BG1209"/>
  <c r="BF1209"/>
  <c r="T1209"/>
  <c r="R1209"/>
  <c r="P1209"/>
  <c r="BI1203"/>
  <c r="BH1203"/>
  <c r="BG1203"/>
  <c r="BF1203"/>
  <c r="T1203"/>
  <c r="R1203"/>
  <c r="P1203"/>
  <c r="BI1200"/>
  <c r="BH1200"/>
  <c r="BG1200"/>
  <c r="BF1200"/>
  <c r="T1200"/>
  <c r="R1200"/>
  <c r="P1200"/>
  <c r="BI1191"/>
  <c r="BH1191"/>
  <c r="BG1191"/>
  <c r="BF1191"/>
  <c r="T1191"/>
  <c r="R1191"/>
  <c r="P1191"/>
  <c r="BI1182"/>
  <c r="BH1182"/>
  <c r="BG1182"/>
  <c r="BF1182"/>
  <c r="T1182"/>
  <c r="R1182"/>
  <c r="P1182"/>
  <c r="BI1172"/>
  <c r="BH1172"/>
  <c r="BG1172"/>
  <c r="BF1172"/>
  <c r="T1172"/>
  <c r="R1172"/>
  <c r="P1172"/>
  <c r="BI1169"/>
  <c r="BH1169"/>
  <c r="BG1169"/>
  <c r="BF1169"/>
  <c r="T1169"/>
  <c r="R1169"/>
  <c r="P1169"/>
  <c r="BI1163"/>
  <c r="BH1163"/>
  <c r="BG1163"/>
  <c r="BF1163"/>
  <c r="T1163"/>
  <c r="R1163"/>
  <c r="P1163"/>
  <c r="BI1157"/>
  <c r="BH1157"/>
  <c r="BG1157"/>
  <c r="BF1157"/>
  <c r="T1157"/>
  <c r="R1157"/>
  <c r="P1157"/>
  <c r="BI1154"/>
  <c r="BH1154"/>
  <c r="BG1154"/>
  <c r="BF1154"/>
  <c r="T1154"/>
  <c r="R1154"/>
  <c r="P1154"/>
  <c r="BI1148"/>
  <c r="BH1148"/>
  <c r="BG1148"/>
  <c r="BF1148"/>
  <c r="T1148"/>
  <c r="R1148"/>
  <c r="P1148"/>
  <c r="BI1142"/>
  <c r="BH1142"/>
  <c r="BG1142"/>
  <c r="BF1142"/>
  <c r="T1142"/>
  <c r="R1142"/>
  <c r="P1142"/>
  <c r="BI1133"/>
  <c r="BH1133"/>
  <c r="BG1133"/>
  <c r="BF1133"/>
  <c r="T1133"/>
  <c r="R1133"/>
  <c r="P1133"/>
  <c r="BI1132"/>
  <c r="BH1132"/>
  <c r="BG1132"/>
  <c r="BF1132"/>
  <c r="T1132"/>
  <c r="R1132"/>
  <c r="P1132"/>
  <c r="BI1126"/>
  <c r="BH1126"/>
  <c r="BG1126"/>
  <c r="BF1126"/>
  <c r="T1126"/>
  <c r="R1126"/>
  <c r="P1126"/>
  <c r="BI1123"/>
  <c r="BH1123"/>
  <c r="BG1123"/>
  <c r="BF1123"/>
  <c r="T1123"/>
  <c r="R1123"/>
  <c r="P1123"/>
  <c r="BI1120"/>
  <c r="BH1120"/>
  <c r="BG1120"/>
  <c r="BF1120"/>
  <c r="T1120"/>
  <c r="R1120"/>
  <c r="P1120"/>
  <c r="BI1114"/>
  <c r="BH1114"/>
  <c r="BG1114"/>
  <c r="BF1114"/>
  <c r="T1114"/>
  <c r="R1114"/>
  <c r="P1114"/>
  <c r="BI1113"/>
  <c r="BH1113"/>
  <c r="BG1113"/>
  <c r="BF1113"/>
  <c r="T1113"/>
  <c r="R1113"/>
  <c r="P1113"/>
  <c r="BI1107"/>
  <c r="BH1107"/>
  <c r="BG1107"/>
  <c r="BF1107"/>
  <c r="T1107"/>
  <c r="R1107"/>
  <c r="P1107"/>
  <c r="BI1104"/>
  <c r="BH1104"/>
  <c r="BG1104"/>
  <c r="BF1104"/>
  <c r="T1104"/>
  <c r="R1104"/>
  <c r="P1104"/>
  <c r="BI1098"/>
  <c r="BH1098"/>
  <c r="BG1098"/>
  <c r="BF1098"/>
  <c r="T1098"/>
  <c r="R1098"/>
  <c r="P1098"/>
  <c r="BI1097"/>
  <c r="BH1097"/>
  <c r="BG1097"/>
  <c r="BF1097"/>
  <c r="T1097"/>
  <c r="R1097"/>
  <c r="P1097"/>
  <c r="BI1088"/>
  <c r="BH1088"/>
  <c r="BG1088"/>
  <c r="BF1088"/>
  <c r="T1088"/>
  <c r="R1088"/>
  <c r="P1088"/>
  <c r="BI1085"/>
  <c r="BH1085"/>
  <c r="BG1085"/>
  <c r="BF1085"/>
  <c r="T1085"/>
  <c r="R1085"/>
  <c r="P1085"/>
  <c r="BI1082"/>
  <c r="BH1082"/>
  <c r="BG1082"/>
  <c r="BF1082"/>
  <c r="T1082"/>
  <c r="R1082"/>
  <c r="P1082"/>
  <c r="BI1074"/>
  <c r="BH1074"/>
  <c r="BG1074"/>
  <c r="BF1074"/>
  <c r="T1074"/>
  <c r="R1074"/>
  <c r="P1074"/>
  <c r="BI1071"/>
  <c r="BH1071"/>
  <c r="BG1071"/>
  <c r="BF1071"/>
  <c r="T1071"/>
  <c r="R1071"/>
  <c r="P1071"/>
  <c r="BI1064"/>
  <c r="BH1064"/>
  <c r="BG1064"/>
  <c r="BF1064"/>
  <c r="T1064"/>
  <c r="R1064"/>
  <c r="P1064"/>
  <c r="BI1056"/>
  <c r="BH1056"/>
  <c r="BG1056"/>
  <c r="BF1056"/>
  <c r="T1056"/>
  <c r="R1056"/>
  <c r="P1056"/>
  <c r="BI1043"/>
  <c r="BH1043"/>
  <c r="BG1043"/>
  <c r="BF1043"/>
  <c r="T1043"/>
  <c r="R1043"/>
  <c r="P1043"/>
  <c r="BI1042"/>
  <c r="BH1042"/>
  <c r="BG1042"/>
  <c r="BF1042"/>
  <c r="T1042"/>
  <c r="R1042"/>
  <c r="P1042"/>
  <c r="BI1034"/>
  <c r="BH1034"/>
  <c r="BG1034"/>
  <c r="BF1034"/>
  <c r="T1034"/>
  <c r="R1034"/>
  <c r="P1034"/>
  <c r="BI1026"/>
  <c r="BH1026"/>
  <c r="BG1026"/>
  <c r="BF1026"/>
  <c r="T1026"/>
  <c r="T1025"/>
  <c r="R1026"/>
  <c r="R1025"/>
  <c r="P1026"/>
  <c r="P1025"/>
  <c r="BI1019"/>
  <c r="BH1019"/>
  <c r="BG1019"/>
  <c r="BF1019"/>
  <c r="T1019"/>
  <c r="T1018"/>
  <c r="R1019"/>
  <c r="R1018"/>
  <c r="P1019"/>
  <c r="P1018"/>
  <c r="BI1016"/>
  <c r="BH1016"/>
  <c r="BG1016"/>
  <c r="BF1016"/>
  <c r="T1016"/>
  <c r="R1016"/>
  <c r="P1016"/>
  <c r="BI1010"/>
  <c r="BH1010"/>
  <c r="BG1010"/>
  <c r="BF1010"/>
  <c r="T1010"/>
  <c r="R1010"/>
  <c r="P1010"/>
  <c r="BI1004"/>
  <c r="BH1004"/>
  <c r="BG1004"/>
  <c r="BF1004"/>
  <c r="T1004"/>
  <c r="R1004"/>
  <c r="P1004"/>
  <c r="BI998"/>
  <c r="BH998"/>
  <c r="BG998"/>
  <c r="BF998"/>
  <c r="T998"/>
  <c r="R998"/>
  <c r="P998"/>
  <c r="BI991"/>
  <c r="BH991"/>
  <c r="BG991"/>
  <c r="BF991"/>
  <c r="T991"/>
  <c r="R991"/>
  <c r="P991"/>
  <c r="BI984"/>
  <c r="BH984"/>
  <c r="BG984"/>
  <c r="BF984"/>
  <c r="T984"/>
  <c r="T983"/>
  <c r="R984"/>
  <c r="R983"/>
  <c r="P984"/>
  <c r="P983"/>
  <c r="BI976"/>
  <c r="BH976"/>
  <c r="BG976"/>
  <c r="BF976"/>
  <c r="T976"/>
  <c r="T975"/>
  <c r="R976"/>
  <c r="R975"/>
  <c r="P976"/>
  <c r="P975"/>
  <c r="BI972"/>
  <c r="BH972"/>
  <c r="BG972"/>
  <c r="BF972"/>
  <c r="T972"/>
  <c r="T971"/>
  <c r="R972"/>
  <c r="R971"/>
  <c r="P972"/>
  <c r="P971"/>
  <c r="BI969"/>
  <c r="BH969"/>
  <c r="BG969"/>
  <c r="BF969"/>
  <c r="T969"/>
  <c r="T968"/>
  <c r="R969"/>
  <c r="R968"/>
  <c r="P969"/>
  <c r="P968"/>
  <c r="BI966"/>
  <c r="BH966"/>
  <c r="BG966"/>
  <c r="BF966"/>
  <c r="T966"/>
  <c r="R966"/>
  <c r="P966"/>
  <c r="BI962"/>
  <c r="BH962"/>
  <c r="BG962"/>
  <c r="BF962"/>
  <c r="T962"/>
  <c r="R962"/>
  <c r="P962"/>
  <c r="BI960"/>
  <c r="BH960"/>
  <c r="BG960"/>
  <c r="BF960"/>
  <c r="T960"/>
  <c r="R960"/>
  <c r="P960"/>
  <c r="BI958"/>
  <c r="BH958"/>
  <c r="BG958"/>
  <c r="BF958"/>
  <c r="T958"/>
  <c r="R958"/>
  <c r="P958"/>
  <c r="BI948"/>
  <c r="BH948"/>
  <c r="BG948"/>
  <c r="BF948"/>
  <c r="T948"/>
  <c r="R948"/>
  <c r="P948"/>
  <c r="BI946"/>
  <c r="BH946"/>
  <c r="BG946"/>
  <c r="BF946"/>
  <c r="T946"/>
  <c r="R946"/>
  <c r="P946"/>
  <c r="BI936"/>
  <c r="BH936"/>
  <c r="BG936"/>
  <c r="BF936"/>
  <c r="T936"/>
  <c r="R936"/>
  <c r="P936"/>
  <c r="BI926"/>
  <c r="BH926"/>
  <c r="BG926"/>
  <c r="BF926"/>
  <c r="T926"/>
  <c r="R926"/>
  <c r="P926"/>
  <c r="BI917"/>
  <c r="BH917"/>
  <c r="BG917"/>
  <c r="BF917"/>
  <c r="T917"/>
  <c r="R917"/>
  <c r="P917"/>
  <c r="BI910"/>
  <c r="BH910"/>
  <c r="BG910"/>
  <c r="BF910"/>
  <c r="T910"/>
  <c r="R910"/>
  <c r="P910"/>
  <c r="BI903"/>
  <c r="BH903"/>
  <c r="BG903"/>
  <c r="BF903"/>
  <c r="T903"/>
  <c r="R903"/>
  <c r="P903"/>
  <c r="BI896"/>
  <c r="BH896"/>
  <c r="BG896"/>
  <c r="BF896"/>
  <c r="T896"/>
  <c r="R896"/>
  <c r="P896"/>
  <c r="BI887"/>
  <c r="BH887"/>
  <c r="BG887"/>
  <c r="BF887"/>
  <c r="T887"/>
  <c r="R887"/>
  <c r="P887"/>
  <c r="BI877"/>
  <c r="BH877"/>
  <c r="BG877"/>
  <c r="BF877"/>
  <c r="T877"/>
  <c r="R877"/>
  <c r="P877"/>
  <c r="BI868"/>
  <c r="BH868"/>
  <c r="BG868"/>
  <c r="BF868"/>
  <c r="T868"/>
  <c r="R868"/>
  <c r="P868"/>
  <c r="BI860"/>
  <c r="BH860"/>
  <c r="BG860"/>
  <c r="BF860"/>
  <c r="T860"/>
  <c r="R860"/>
  <c r="P860"/>
  <c r="BI854"/>
  <c r="BH854"/>
  <c r="BG854"/>
  <c r="BF854"/>
  <c r="T854"/>
  <c r="R854"/>
  <c r="P854"/>
  <c r="BI848"/>
  <c r="BH848"/>
  <c r="BG848"/>
  <c r="BF848"/>
  <c r="T848"/>
  <c r="R848"/>
  <c r="P848"/>
  <c r="BI842"/>
  <c r="BH842"/>
  <c r="BG842"/>
  <c r="BF842"/>
  <c r="T842"/>
  <c r="R842"/>
  <c r="P842"/>
  <c r="BI836"/>
  <c r="BH836"/>
  <c r="BG836"/>
  <c r="BF836"/>
  <c r="T836"/>
  <c r="R836"/>
  <c r="P836"/>
  <c r="BI830"/>
  <c r="BH830"/>
  <c r="BG830"/>
  <c r="BF830"/>
  <c r="T830"/>
  <c r="R830"/>
  <c r="P830"/>
  <c r="BI824"/>
  <c r="BH824"/>
  <c r="BG824"/>
  <c r="BF824"/>
  <c r="T824"/>
  <c r="R824"/>
  <c r="P824"/>
  <c r="BI816"/>
  <c r="BH816"/>
  <c r="BG816"/>
  <c r="BF816"/>
  <c r="T816"/>
  <c r="R816"/>
  <c r="P816"/>
  <c r="BI808"/>
  <c r="BH808"/>
  <c r="BG808"/>
  <c r="BF808"/>
  <c r="T808"/>
  <c r="R808"/>
  <c r="P808"/>
  <c r="BI802"/>
  <c r="BH802"/>
  <c r="BG802"/>
  <c r="BF802"/>
  <c r="T802"/>
  <c r="R802"/>
  <c r="P802"/>
  <c r="BI795"/>
  <c r="BH795"/>
  <c r="BG795"/>
  <c r="BF795"/>
  <c r="T795"/>
  <c r="R795"/>
  <c r="P795"/>
  <c r="BI790"/>
  <c r="BH790"/>
  <c r="BG790"/>
  <c r="BF790"/>
  <c r="T790"/>
  <c r="R790"/>
  <c r="P790"/>
  <c r="BI786"/>
  <c r="BH786"/>
  <c r="BG786"/>
  <c r="BF786"/>
  <c r="T786"/>
  <c r="R786"/>
  <c r="P786"/>
  <c r="BI779"/>
  <c r="BH779"/>
  <c r="BG779"/>
  <c r="BF779"/>
  <c r="T779"/>
  <c r="R779"/>
  <c r="P779"/>
  <c r="BI772"/>
  <c r="BH772"/>
  <c r="BG772"/>
  <c r="BF772"/>
  <c r="T772"/>
  <c r="R772"/>
  <c r="P772"/>
  <c r="BI762"/>
  <c r="BH762"/>
  <c r="BG762"/>
  <c r="BF762"/>
  <c r="T762"/>
  <c r="R762"/>
  <c r="P762"/>
  <c r="BI751"/>
  <c r="BH751"/>
  <c r="BG751"/>
  <c r="BF751"/>
  <c r="T751"/>
  <c r="R751"/>
  <c r="P751"/>
  <c r="BI743"/>
  <c r="BH743"/>
  <c r="BG743"/>
  <c r="BF743"/>
  <c r="T743"/>
  <c r="R743"/>
  <c r="P743"/>
  <c r="BI734"/>
  <c r="BH734"/>
  <c r="BG734"/>
  <c r="BF734"/>
  <c r="T734"/>
  <c r="R734"/>
  <c r="P734"/>
  <c r="BI729"/>
  <c r="BH729"/>
  <c r="BG729"/>
  <c r="BF729"/>
  <c r="T729"/>
  <c r="R729"/>
  <c r="P729"/>
  <c r="BI722"/>
  <c r="BH722"/>
  <c r="BG722"/>
  <c r="BF722"/>
  <c r="T722"/>
  <c r="R722"/>
  <c r="P722"/>
  <c r="BI715"/>
  <c r="BH715"/>
  <c r="BG715"/>
  <c r="BF715"/>
  <c r="T715"/>
  <c r="R715"/>
  <c r="P715"/>
  <c r="BI709"/>
  <c r="BH709"/>
  <c r="BG709"/>
  <c r="BF709"/>
  <c r="T709"/>
  <c r="R709"/>
  <c r="P709"/>
  <c r="BI703"/>
  <c r="BH703"/>
  <c r="BG703"/>
  <c r="BF703"/>
  <c r="T703"/>
  <c r="R703"/>
  <c r="P703"/>
  <c r="BI696"/>
  <c r="BH696"/>
  <c r="BG696"/>
  <c r="BF696"/>
  <c r="T696"/>
  <c r="R696"/>
  <c r="P696"/>
  <c r="BI687"/>
  <c r="BH687"/>
  <c r="BG687"/>
  <c r="BF687"/>
  <c r="T687"/>
  <c r="R687"/>
  <c r="P687"/>
  <c r="BI680"/>
  <c r="BH680"/>
  <c r="BG680"/>
  <c r="BF680"/>
  <c r="T680"/>
  <c r="R680"/>
  <c r="P680"/>
  <c r="BI676"/>
  <c r="BH676"/>
  <c r="BG676"/>
  <c r="BF676"/>
  <c r="T676"/>
  <c r="R676"/>
  <c r="P676"/>
  <c r="BI669"/>
  <c r="BH669"/>
  <c r="BG669"/>
  <c r="BF669"/>
  <c r="T669"/>
  <c r="R669"/>
  <c r="P669"/>
  <c r="BI662"/>
  <c r="BH662"/>
  <c r="BG662"/>
  <c r="BF662"/>
  <c r="T662"/>
  <c r="R662"/>
  <c r="P662"/>
  <c r="BI650"/>
  <c r="BH650"/>
  <c r="BG650"/>
  <c r="BF650"/>
  <c r="T650"/>
  <c r="R650"/>
  <c r="P650"/>
  <c r="BI639"/>
  <c r="BH639"/>
  <c r="BG639"/>
  <c r="BF639"/>
  <c r="T639"/>
  <c r="R639"/>
  <c r="P639"/>
  <c r="BI637"/>
  <c r="BH637"/>
  <c r="BG637"/>
  <c r="BF637"/>
  <c r="T637"/>
  <c r="R637"/>
  <c r="P637"/>
  <c r="BI633"/>
  <c r="BH633"/>
  <c r="BG633"/>
  <c r="BF633"/>
  <c r="T633"/>
  <c r="R633"/>
  <c r="P633"/>
  <c r="BI627"/>
  <c r="BH627"/>
  <c r="BG627"/>
  <c r="BF627"/>
  <c r="T627"/>
  <c r="R627"/>
  <c r="P627"/>
  <c r="BI621"/>
  <c r="BH621"/>
  <c r="BG621"/>
  <c r="BF621"/>
  <c r="T621"/>
  <c r="R621"/>
  <c r="P621"/>
  <c r="BI619"/>
  <c r="BH619"/>
  <c r="BG619"/>
  <c r="BF619"/>
  <c r="T619"/>
  <c r="R619"/>
  <c r="P619"/>
  <c r="BI615"/>
  <c r="BH615"/>
  <c r="BG615"/>
  <c r="BF615"/>
  <c r="T615"/>
  <c r="R615"/>
  <c r="P615"/>
  <c r="BI609"/>
  <c r="BH609"/>
  <c r="BG609"/>
  <c r="BF609"/>
  <c r="T609"/>
  <c r="R609"/>
  <c r="P609"/>
  <c r="J74"/>
  <c r="BI600"/>
  <c r="BH600"/>
  <c r="BG600"/>
  <c r="BF600"/>
  <c r="T600"/>
  <c r="R600"/>
  <c r="P600"/>
  <c r="BI592"/>
  <c r="BH592"/>
  <c r="BG592"/>
  <c r="BF592"/>
  <c r="T592"/>
  <c r="R592"/>
  <c r="P592"/>
  <c r="BI581"/>
  <c r="BH581"/>
  <c r="BG581"/>
  <c r="BF581"/>
  <c r="T581"/>
  <c r="R581"/>
  <c r="P581"/>
  <c r="BI573"/>
  <c r="BH573"/>
  <c r="BG573"/>
  <c r="BF573"/>
  <c r="T573"/>
  <c r="R573"/>
  <c r="P573"/>
  <c r="BI560"/>
  <c r="BH560"/>
  <c r="BG560"/>
  <c r="BF560"/>
  <c r="T560"/>
  <c r="R560"/>
  <c r="P560"/>
  <c r="BI553"/>
  <c r="BH553"/>
  <c r="BG553"/>
  <c r="BF553"/>
  <c r="T553"/>
  <c r="R553"/>
  <c r="P553"/>
  <c r="BI551"/>
  <c r="BH551"/>
  <c r="BG551"/>
  <c r="BF551"/>
  <c r="T551"/>
  <c r="R551"/>
  <c r="P551"/>
  <c r="BI543"/>
  <c r="BH543"/>
  <c r="BG543"/>
  <c r="BF543"/>
  <c r="T543"/>
  <c r="R543"/>
  <c r="P543"/>
  <c r="BI541"/>
  <c r="BH541"/>
  <c r="BG541"/>
  <c r="BF541"/>
  <c r="T541"/>
  <c r="R541"/>
  <c r="P541"/>
  <c r="BI535"/>
  <c r="BH535"/>
  <c r="BG535"/>
  <c r="BF535"/>
  <c r="T535"/>
  <c r="R535"/>
  <c r="P535"/>
  <c r="BI533"/>
  <c r="BH533"/>
  <c r="BG533"/>
  <c r="BF533"/>
  <c r="T533"/>
  <c r="R533"/>
  <c r="P533"/>
  <c r="BI525"/>
  <c r="BH525"/>
  <c r="BG525"/>
  <c r="BF525"/>
  <c r="T525"/>
  <c r="R525"/>
  <c r="P525"/>
  <c r="BI518"/>
  <c r="BH518"/>
  <c r="BG518"/>
  <c r="BF518"/>
  <c r="T518"/>
  <c r="R518"/>
  <c r="P518"/>
  <c r="BI500"/>
  <c r="BH500"/>
  <c r="BG500"/>
  <c r="BF500"/>
  <c r="T500"/>
  <c r="R500"/>
  <c r="P500"/>
  <c r="BI499"/>
  <c r="BH499"/>
  <c r="BG499"/>
  <c r="BF499"/>
  <c r="T499"/>
  <c r="R499"/>
  <c r="P499"/>
  <c r="BI497"/>
  <c r="BH497"/>
  <c r="BG497"/>
  <c r="BF497"/>
  <c r="T497"/>
  <c r="R497"/>
  <c r="P497"/>
  <c r="BI487"/>
  <c r="BH487"/>
  <c r="BG487"/>
  <c r="BF487"/>
  <c r="T487"/>
  <c r="R487"/>
  <c r="P487"/>
  <c r="BI477"/>
  <c r="BH477"/>
  <c r="BG477"/>
  <c r="BF477"/>
  <c r="T477"/>
  <c r="R477"/>
  <c r="P477"/>
  <c r="BI467"/>
  <c r="BH467"/>
  <c r="BG467"/>
  <c r="BF467"/>
  <c r="T467"/>
  <c r="R467"/>
  <c r="P467"/>
  <c r="BI458"/>
  <c r="BH458"/>
  <c r="BG458"/>
  <c r="BF458"/>
  <c r="T458"/>
  <c r="R458"/>
  <c r="P458"/>
  <c r="BI448"/>
  <c r="BH448"/>
  <c r="BG448"/>
  <c r="BF448"/>
  <c r="T448"/>
  <c r="R448"/>
  <c r="P448"/>
  <c r="BI447"/>
  <c r="BH447"/>
  <c r="BG447"/>
  <c r="BF447"/>
  <c r="T447"/>
  <c r="R447"/>
  <c r="P447"/>
  <c r="BI438"/>
  <c r="BH438"/>
  <c r="BG438"/>
  <c r="BF438"/>
  <c r="T438"/>
  <c r="R438"/>
  <c r="P438"/>
  <c r="BI437"/>
  <c r="BH437"/>
  <c r="BG437"/>
  <c r="BF437"/>
  <c r="T437"/>
  <c r="R437"/>
  <c r="P437"/>
  <c r="BI424"/>
  <c r="BH424"/>
  <c r="BG424"/>
  <c r="BF424"/>
  <c r="T424"/>
  <c r="R424"/>
  <c r="P424"/>
  <c r="BI418"/>
  <c r="BH418"/>
  <c r="BG418"/>
  <c r="BF418"/>
  <c r="T418"/>
  <c r="R418"/>
  <c r="P418"/>
  <c r="BI412"/>
  <c r="BH412"/>
  <c r="BG412"/>
  <c r="BF412"/>
  <c r="T412"/>
  <c r="R412"/>
  <c r="P412"/>
  <c r="BI403"/>
  <c r="BH403"/>
  <c r="BG403"/>
  <c r="BF403"/>
  <c r="T403"/>
  <c r="R403"/>
  <c r="P403"/>
  <c r="BI399"/>
  <c r="BH399"/>
  <c r="BG399"/>
  <c r="BF399"/>
  <c r="T399"/>
  <c r="R399"/>
  <c r="P399"/>
  <c r="BI390"/>
  <c r="BH390"/>
  <c r="BG390"/>
  <c r="BF390"/>
  <c r="T390"/>
  <c r="R390"/>
  <c r="P390"/>
  <c r="BI381"/>
  <c r="BH381"/>
  <c r="BG381"/>
  <c r="BF381"/>
  <c r="T381"/>
  <c r="R381"/>
  <c r="P381"/>
  <c r="BI373"/>
  <c r="BH373"/>
  <c r="BG373"/>
  <c r="BF373"/>
  <c r="T373"/>
  <c r="R373"/>
  <c r="P373"/>
  <c r="BI365"/>
  <c r="BH365"/>
  <c r="BG365"/>
  <c r="BF365"/>
  <c r="T365"/>
  <c r="R365"/>
  <c r="P365"/>
  <c r="BI357"/>
  <c r="BH357"/>
  <c r="BG357"/>
  <c r="BF357"/>
  <c r="T357"/>
  <c r="R357"/>
  <c r="P357"/>
  <c r="BI347"/>
  <c r="BH347"/>
  <c r="BG347"/>
  <c r="BF347"/>
  <c r="T347"/>
  <c r="R347"/>
  <c r="P347"/>
  <c r="J70"/>
  <c r="BI337"/>
  <c r="BH337"/>
  <c r="BG337"/>
  <c r="BF337"/>
  <c r="T337"/>
  <c r="R337"/>
  <c r="P337"/>
  <c r="BI335"/>
  <c r="BH335"/>
  <c r="BG335"/>
  <c r="BF335"/>
  <c r="T335"/>
  <c r="R335"/>
  <c r="P335"/>
  <c r="BI327"/>
  <c r="BH327"/>
  <c r="BG327"/>
  <c r="BF327"/>
  <c r="T327"/>
  <c r="R327"/>
  <c r="P327"/>
  <c r="BI319"/>
  <c r="BH319"/>
  <c r="BG319"/>
  <c r="BF319"/>
  <c r="T319"/>
  <c r="R319"/>
  <c r="P319"/>
  <c r="BI312"/>
  <c r="BH312"/>
  <c r="BG312"/>
  <c r="BF312"/>
  <c r="T312"/>
  <c r="R312"/>
  <c r="P312"/>
  <c r="BI305"/>
  <c r="BH305"/>
  <c r="BG305"/>
  <c r="BF305"/>
  <c r="T305"/>
  <c r="R305"/>
  <c r="P305"/>
  <c r="BI293"/>
  <c r="BH293"/>
  <c r="BG293"/>
  <c r="BF293"/>
  <c r="T293"/>
  <c r="R293"/>
  <c r="P293"/>
  <c r="BI287"/>
  <c r="BH287"/>
  <c r="BG287"/>
  <c r="BF287"/>
  <c r="T287"/>
  <c r="R287"/>
  <c r="P287"/>
  <c r="BI280"/>
  <c r="BH280"/>
  <c r="BG280"/>
  <c r="BF280"/>
  <c r="T280"/>
  <c r="R280"/>
  <c r="P280"/>
  <c r="BI274"/>
  <c r="BH274"/>
  <c r="BG274"/>
  <c r="BF274"/>
  <c r="T274"/>
  <c r="R274"/>
  <c r="P274"/>
  <c r="BI267"/>
  <c r="BH267"/>
  <c r="BG267"/>
  <c r="BF267"/>
  <c r="T267"/>
  <c r="R267"/>
  <c r="P267"/>
  <c r="BI261"/>
  <c r="BH261"/>
  <c r="BG261"/>
  <c r="BF261"/>
  <c r="T261"/>
  <c r="R261"/>
  <c r="P261"/>
  <c r="BI253"/>
  <c r="BH253"/>
  <c r="BG253"/>
  <c r="BF253"/>
  <c r="T253"/>
  <c r="R253"/>
  <c r="P253"/>
  <c r="BI247"/>
  <c r="BH247"/>
  <c r="BG247"/>
  <c r="BF247"/>
  <c r="T247"/>
  <c r="R247"/>
  <c r="P247"/>
  <c r="BI240"/>
  <c r="BH240"/>
  <c r="BG240"/>
  <c r="BF240"/>
  <c r="T240"/>
  <c r="R240"/>
  <c r="P240"/>
  <c r="BI234"/>
  <c r="BH234"/>
  <c r="BG234"/>
  <c r="BF234"/>
  <c r="T234"/>
  <c r="R234"/>
  <c r="P234"/>
  <c r="BI227"/>
  <c r="BH227"/>
  <c r="BG227"/>
  <c r="BF227"/>
  <c r="T227"/>
  <c r="R227"/>
  <c r="P227"/>
  <c r="BI220"/>
  <c r="BH220"/>
  <c r="BG220"/>
  <c r="BF220"/>
  <c r="T220"/>
  <c r="R220"/>
  <c r="P220"/>
  <c r="J66"/>
  <c r="BI215"/>
  <c r="BH215"/>
  <c r="BG215"/>
  <c r="BF215"/>
  <c r="T215"/>
  <c r="R215"/>
  <c r="P215"/>
  <c r="BI209"/>
  <c r="BH209"/>
  <c r="BG209"/>
  <c r="BF209"/>
  <c r="T209"/>
  <c r="R209"/>
  <c r="P209"/>
  <c r="BI206"/>
  <c r="BH206"/>
  <c r="BG206"/>
  <c r="BF206"/>
  <c r="T206"/>
  <c r="R206"/>
  <c r="P206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5"/>
  <c r="BH175"/>
  <c r="BG175"/>
  <c r="BF175"/>
  <c r="T175"/>
  <c r="R175"/>
  <c r="P175"/>
  <c r="BI171"/>
  <c r="BH171"/>
  <c r="BG171"/>
  <c r="BF171"/>
  <c r="T171"/>
  <c r="R171"/>
  <c r="P171"/>
  <c r="BI164"/>
  <c r="BH164"/>
  <c r="BG164"/>
  <c r="BF164"/>
  <c r="T164"/>
  <c r="R164"/>
  <c r="P164"/>
  <c r="BI160"/>
  <c r="BH160"/>
  <c r="BG160"/>
  <c r="BF160"/>
  <c r="T160"/>
  <c r="R160"/>
  <c r="P160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5"/>
  <c r="BH135"/>
  <c r="BG135"/>
  <c r="BF135"/>
  <c r="T135"/>
  <c r="R135"/>
  <c r="P135"/>
  <c r="BI128"/>
  <c r="BH128"/>
  <c r="BG128"/>
  <c r="BF128"/>
  <c r="T128"/>
  <c r="R128"/>
  <c r="P128"/>
  <c r="BI121"/>
  <c r="BH121"/>
  <c r="BG121"/>
  <c r="BF121"/>
  <c r="T121"/>
  <c r="R121"/>
  <c r="P121"/>
  <c r="J61"/>
  <c r="F113"/>
  <c r="F111"/>
  <c r="E109"/>
  <c r="F54"/>
  <c r="F52"/>
  <c r="E50"/>
  <c r="J24"/>
  <c r="E24"/>
  <c r="J55"/>
  <c r="J23"/>
  <c r="J21"/>
  <c r="E21"/>
  <c r="J113"/>
  <c r="J20"/>
  <c r="J18"/>
  <c r="E18"/>
  <c r="F55"/>
  <c r="J17"/>
  <c r="J12"/>
  <c r="J111"/>
  <c r="E7"/>
  <c r="E48"/>
  <c i="1" r="L50"/>
  <c r="AM50"/>
  <c r="AM49"/>
  <c r="L49"/>
  <c r="AM47"/>
  <c r="L47"/>
  <c r="L45"/>
  <c r="L44"/>
  <c i="2" r="BK195"/>
  <c r="BK1322"/>
  <c r="J280"/>
  <c r="BK960"/>
  <c r="BK662"/>
  <c i="3" r="J126"/>
  <c i="4" r="BK148"/>
  <c i="5" r="BK106"/>
  <c i="6" r="BK177"/>
  <c r="J112"/>
  <c i="2" r="J1010"/>
  <c r="BK816"/>
  <c r="BK1107"/>
  <c r="J467"/>
  <c r="J676"/>
  <c r="J209"/>
  <c i="4" r="J263"/>
  <c i="10" r="BK92"/>
  <c i="2" r="BK1004"/>
  <c r="J1191"/>
  <c r="BK1142"/>
  <c r="J438"/>
  <c i="3" r="BK227"/>
  <c i="4" r="J188"/>
  <c i="5" r="J130"/>
  <c i="6" r="J100"/>
  <c i="2" r="BK209"/>
  <c r="J1098"/>
  <c r="BK215"/>
  <c r="BK551"/>
  <c i="4" r="J174"/>
  <c i="5" r="J105"/>
  <c i="8" r="BK222"/>
  <c i="10" r="BK156"/>
  <c i="2" r="J1085"/>
  <c r="BK293"/>
  <c r="J609"/>
  <c i="3" r="BK271"/>
  <c i="4" r="BK181"/>
  <c i="5" r="BK102"/>
  <c i="6" r="J108"/>
  <c r="BK104"/>
  <c i="7" r="J201"/>
  <c i="8" r="BK243"/>
  <c i="2" r="BK1042"/>
  <c r="J533"/>
  <c r="BK1203"/>
  <c r="BK751"/>
  <c r="BK144"/>
  <c i="3" r="J245"/>
  <c i="7" r="BK155"/>
  <c r="BK136"/>
  <c i="8" r="BK214"/>
  <c i="9" r="BK118"/>
  <c i="4" r="J158"/>
  <c i="5" r="BK112"/>
  <c i="6" r="J189"/>
  <c r="J140"/>
  <c i="7" r="J277"/>
  <c i="8" r="J222"/>
  <c i="9" r="J102"/>
  <c i="2" r="BK962"/>
  <c r="BK1250"/>
  <c r="BK1163"/>
  <c r="BK305"/>
  <c i="3" r="BK202"/>
  <c i="5" r="J114"/>
  <c i="6" r="BK173"/>
  <c i="8" r="J133"/>
  <c i="9" r="J96"/>
  <c i="6" r="J111"/>
  <c r="J123"/>
  <c i="2" r="BK848"/>
  <c r="J1243"/>
  <c r="J500"/>
  <c r="BK687"/>
  <c i="3" r="J235"/>
  <c i="4" r="BK221"/>
  <c i="6" r="BK118"/>
  <c r="J129"/>
  <c i="7" r="BK201"/>
  <c i="2" r="J984"/>
  <c r="J551"/>
  <c r="BK1200"/>
  <c r="BK274"/>
  <c r="BK1097"/>
  <c r="J327"/>
  <c i="3" r="J217"/>
  <c i="4" r="J207"/>
  <c i="5" r="BK100"/>
  <c i="6" r="BK167"/>
  <c r="BK161"/>
  <c i="7" r="J163"/>
  <c i="9" r="J118"/>
  <c i="2" r="J1298"/>
  <c r="BK790"/>
  <c r="BK261"/>
  <c i="3" r="BK96"/>
  <c i="4" r="J256"/>
  <c i="6" r="J154"/>
  <c r="BK189"/>
  <c r="BK107"/>
  <c i="7" r="BK180"/>
  <c i="2" r="BK1019"/>
  <c i="3" r="BK102"/>
  <c i="4" r="J231"/>
  <c i="6" r="J106"/>
  <c r="BK154"/>
  <c r="BK169"/>
  <c r="BK143"/>
  <c r="BK127"/>
  <c i="9" r="BK113"/>
  <c i="2" r="BK267"/>
  <c r="J1386"/>
  <c r="J910"/>
  <c r="J1126"/>
  <c r="BK560"/>
  <c i="3" r="J271"/>
  <c i="4" r="BK256"/>
  <c i="5" r="J122"/>
  <c i="8" r="BK228"/>
  <c i="9" r="J104"/>
  <c i="2" r="BK917"/>
  <c r="BK609"/>
  <c r="BK500"/>
  <c i="3" r="J195"/>
  <c i="4" r="J125"/>
  <c i="6" r="BK152"/>
  <c r="J144"/>
  <c r="BK120"/>
  <c i="7" r="BK228"/>
  <c i="9" r="J101"/>
  <c i="2" r="J261"/>
  <c i="9" r="J126"/>
  <c i="3" r="BK141"/>
  <c i="5" r="J101"/>
  <c i="6" r="J127"/>
  <c r="BK92"/>
  <c i="7" r="BK125"/>
  <c i="8" r="BK253"/>
  <c i="10" r="BK143"/>
  <c i="7" r="BK281"/>
  <c i="9" r="J111"/>
  <c i="5" r="J119"/>
  <c i="6" r="J188"/>
  <c i="2" r="J335"/>
  <c r="BK1126"/>
  <c r="J662"/>
  <c i="3" r="J102"/>
  <c i="4" r="J200"/>
  <c i="5" r="J121"/>
  <c i="6" r="BK128"/>
  <c i="7" r="BK260"/>
  <c i="9" r="J100"/>
  <c i="2" r="BK533"/>
  <c r="J1372"/>
  <c r="J215"/>
  <c r="BK860"/>
  <c r="BK1123"/>
  <c i="3" r="J146"/>
  <c i="4" r="J148"/>
  <c i="5" r="J128"/>
  <c i="6" r="BK105"/>
  <c r="BK181"/>
  <c i="8" r="J154"/>
  <c i="9" r="BK103"/>
  <c r="BK115"/>
  <c i="5" r="BK121"/>
  <c i="6" r="BK96"/>
  <c i="2" r="J1043"/>
  <c r="BK910"/>
  <c i="3" r="BK134"/>
  <c i="5" r="BK93"/>
  <c i="7" r="J103"/>
  <c i="8" r="BK163"/>
  <c i="2" r="BK1148"/>
  <c r="J1120"/>
  <c r="J447"/>
  <c i="5" r="J111"/>
  <c i="6" r="BK140"/>
  <c i="2" r="J287"/>
  <c i="3" r="BK210"/>
  <c i="6" r="J187"/>
  <c r="J174"/>
  <c i="7" r="J155"/>
  <c i="8" r="BK187"/>
  <c i="2" r="J573"/>
  <c r="J399"/>
  <c r="J1004"/>
  <c r="BK164"/>
  <c r="BK573"/>
  <c r="J152"/>
  <c i="3" r="J161"/>
  <c i="7" r="J299"/>
  <c i="9" r="BK102"/>
  <c i="10" r="BK174"/>
  <c i="4" r="BK269"/>
  <c i="5" r="J102"/>
  <c i="6" r="BK168"/>
  <c r="BK123"/>
  <c i="7" r="BK229"/>
  <c i="9" r="J97"/>
  <c i="2" r="J171"/>
  <c r="BK1403"/>
  <c r="BK424"/>
  <c r="BK477"/>
  <c r="BK795"/>
  <c i="3" r="BK129"/>
  <c i="4" r="BK188"/>
  <c i="6" r="J173"/>
  <c i="8" r="J187"/>
  <c i="9" r="BK112"/>
  <c i="5" r="BK103"/>
  <c i="6" r="J122"/>
  <c i="2" r="J477"/>
  <c r="BK1088"/>
  <c r="BK1034"/>
  <c i="3" r="BK153"/>
  <c i="4" r="J269"/>
  <c i="5" r="J123"/>
  <c i="7" r="J180"/>
  <c i="9" r="BK107"/>
  <c i="2" r="J830"/>
  <c r="BK1386"/>
  <c r="BK743"/>
  <c r="BK619"/>
  <c r="BK842"/>
  <c i="3" r="BK91"/>
  <c i="4" r="J239"/>
  <c i="5" r="BK120"/>
  <c r="BK107"/>
  <c i="6" r="J191"/>
  <c i="8" r="BK144"/>
  <c i="9" r="J103"/>
  <c i="2" r="BK525"/>
  <c r="BK1016"/>
  <c r="J687"/>
  <c i="4" r="BK228"/>
  <c i="5" r="BK114"/>
  <c i="6" r="J109"/>
  <c i="2" r="J206"/>
  <c r="BK171"/>
  <c i="3" r="BK269"/>
  <c i="4" r="BK239"/>
  <c i="6" r="J161"/>
  <c i="7" r="BK167"/>
  <c i="9" r="BK98"/>
  <c i="2" r="J543"/>
  <c r="BK1209"/>
  <c i="4" r="J181"/>
  <c i="6" r="J98"/>
  <c r="J184"/>
  <c i="7" r="BK103"/>
  <c i="6" r="J171"/>
  <c i="7" r="J148"/>
  <c i="8" r="BK195"/>
  <c i="10" r="J143"/>
  <c i="2" r="BK966"/>
  <c r="J541"/>
  <c r="BK1191"/>
  <c r="BK1154"/>
  <c i="3" r="J202"/>
  <c i="4" r="J246"/>
  <c i="6" r="BK129"/>
  <c i="9" r="BK105"/>
  <c i="10" r="BK136"/>
  <c i="2" r="BK600"/>
  <c r="BK1064"/>
  <c i="3" r="J252"/>
  <c i="4" r="BK214"/>
  <c i="5" r="BK128"/>
  <c i="6" r="J146"/>
  <c r="J115"/>
  <c i="7" r="J237"/>
  <c i="8" r="BK235"/>
  <c i="9" r="BK100"/>
  <c i="2" r="J293"/>
  <c r="J1358"/>
  <c r="J220"/>
  <c r="J976"/>
  <c r="J1157"/>
  <c i="3" r="BK107"/>
  <c i="7" r="BK221"/>
  <c i="8" r="BK112"/>
  <c i="9" r="BK111"/>
  <c i="3" r="BK223"/>
  <c i="4" r="J271"/>
  <c i="6" r="BK147"/>
  <c r="BK146"/>
  <c i="7" r="BK192"/>
  <c i="8" r="J163"/>
  <c i="10" r="J109"/>
  <c i="2" r="BK240"/>
  <c r="BK1275"/>
  <c r="J437"/>
  <c r="BK680"/>
  <c r="J1172"/>
  <c r="J535"/>
  <c i="4" r="J96"/>
  <c i="6" r="J182"/>
  <c i="7" r="BK220"/>
  <c i="8" r="J235"/>
  <c i="5" r="J118"/>
  <c i="6" r="J142"/>
  <c i="2" r="J1203"/>
  <c r="J722"/>
  <c r="BK1010"/>
  <c i="1" r="AS54"/>
  <c i="6" r="BK191"/>
  <c i="7" r="J211"/>
  <c i="8" r="J179"/>
  <c i="2" r="BK868"/>
  <c r="J1226"/>
  <c r="J253"/>
  <c r="J240"/>
  <c i="6" r="J169"/>
  <c r="BK174"/>
  <c i="8" r="J251"/>
  <c i="10" r="J148"/>
  <c i="2" r="BK1358"/>
  <c i="7" r="J228"/>
  <c i="8" r="BK179"/>
  <c i="10" r="J99"/>
  <c i="2" r="BK200"/>
  <c r="J1019"/>
  <c r="J709"/>
  <c r="J274"/>
  <c i="3" r="J223"/>
  <c i="4" r="J166"/>
  <c i="5" r="J113"/>
  <c i="9" r="J112"/>
  <c i="2" r="J1088"/>
  <c r="J183"/>
  <c i="3" r="BK277"/>
  <c i="4" r="J137"/>
  <c i="5" r="BK115"/>
  <c i="6" r="BK165"/>
  <c r="J134"/>
  <c i="9" r="J107"/>
  <c i="2" r="J1133"/>
  <c r="BK1287"/>
  <c r="J715"/>
  <c r="BK633"/>
  <c r="BK802"/>
  <c i="5" r="J104"/>
  <c i="6" r="J166"/>
  <c r="J128"/>
  <c i="7" r="BK159"/>
  <c i="8" r="BK274"/>
  <c i="2" r="BK1104"/>
  <c r="J525"/>
  <c r="J1182"/>
  <c r="J842"/>
  <c r="J848"/>
  <c r="BK896"/>
  <c i="3" r="J158"/>
  <c i="4" r="J228"/>
  <c i="6" r="J148"/>
  <c r="BK185"/>
  <c r="J153"/>
  <c i="2" r="BK152"/>
  <c r="BK253"/>
  <c r="J1260"/>
  <c r="J734"/>
  <c r="BK365"/>
  <c r="J621"/>
  <c r="J121"/>
  <c i="3" r="BK232"/>
  <c i="5" r="J95"/>
  <c i="6" r="J133"/>
  <c r="BK126"/>
  <c r="BK116"/>
  <c i="7" r="J220"/>
  <c i="8" r="BK123"/>
  <c i="9" r="BK117"/>
  <c i="2" r="J144"/>
  <c r="BK621"/>
  <c r="J267"/>
  <c r="J962"/>
  <c r="J312"/>
  <c i="3" r="J210"/>
  <c i="5" r="J115"/>
  <c i="6" r="J156"/>
  <c r="J124"/>
  <c r="BK178"/>
  <c r="J92"/>
  <c r="BK131"/>
  <c r="J176"/>
  <c i="8" r="BK205"/>
  <c i="9" r="J92"/>
  <c i="2" r="J1107"/>
  <c r="J1331"/>
  <c r="BK327"/>
  <c r="BK703"/>
  <c i="3" r="J186"/>
  <c i="4" r="BK106"/>
  <c i="8" r="BK290"/>
  <c i="9" r="BK124"/>
  <c i="2" r="J1148"/>
  <c r="BK830"/>
  <c r="BK936"/>
  <c i="3" r="J134"/>
  <c i="4" r="BK241"/>
  <c i="6" r="BK109"/>
  <c r="BK98"/>
  <c r="J179"/>
  <c r="BK162"/>
  <c i="8" r="BK216"/>
  <c r="BK133"/>
  <c i="9" r="J127"/>
  <c i="10" r="J89"/>
  <c i="2" r="BK715"/>
  <c r="J627"/>
  <c r="BK121"/>
  <c r="J497"/>
  <c i="6" r="BK171"/>
  <c i="8" r="BK206"/>
  <c i="9" r="BK96"/>
  <c i="4" r="J135"/>
  <c i="5" r="J100"/>
  <c i="6" r="J192"/>
  <c i="2" r="J160"/>
  <c r="J128"/>
  <c i="4" r="BK200"/>
  <c i="5" r="BK124"/>
  <c i="7" r="BK253"/>
  <c i="8" r="J253"/>
  <c i="10" r="BK140"/>
  <c i="5" r="BK111"/>
  <c i="6" r="J96"/>
  <c i="2" r="BK535"/>
  <c r="BK1344"/>
  <c r="J729"/>
  <c r="BK347"/>
  <c i="4" r="J194"/>
  <c i="5" r="J124"/>
  <c i="6" r="BK153"/>
  <c r="J143"/>
  <c i="7" r="J114"/>
  <c i="10" r="J136"/>
  <c i="2" r="J227"/>
  <c r="BK1305"/>
  <c i="6" r="J145"/>
  <c r="BK119"/>
  <c i="2" r="BK373"/>
  <c r="BK1290"/>
  <c r="BK319"/>
  <c r="BK772"/>
  <c r="J247"/>
  <c i="3" r="J120"/>
  <c i="4" r="BK166"/>
  <c i="5" r="BK92"/>
  <c i="6" r="BK117"/>
  <c i="2" r="J1097"/>
  <c r="BK497"/>
  <c r="J1169"/>
  <c r="BK946"/>
  <c r="BK808"/>
  <c r="BK467"/>
  <c i="3" r="J153"/>
  <c i="4" r="BK137"/>
  <c i="6" r="BK186"/>
  <c r="J104"/>
  <c i="7" r="BK237"/>
  <c i="8" r="BK251"/>
  <c i="9" r="BK106"/>
  <c i="10" r="J92"/>
  <c i="2" r="BK1182"/>
  <c r="BK976"/>
  <c r="J600"/>
  <c r="J1250"/>
  <c i="3" r="BK126"/>
  <c i="4" r="J118"/>
  <c i="5" r="J110"/>
  <c i="6" r="BK164"/>
  <c r="J170"/>
  <c r="BK176"/>
  <c r="BK108"/>
  <c i="7" r="J167"/>
  <c i="9" r="J117"/>
  <c i="10" r="BK109"/>
  <c i="2" r="BK403"/>
  <c r="BK903"/>
  <c r="J969"/>
  <c r="BK836"/>
  <c i="3" r="J177"/>
  <c i="5" r="BK95"/>
  <c i="9" r="BK116"/>
  <c i="10" r="J156"/>
  <c i="2" r="J816"/>
  <c r="J1233"/>
  <c i="3" r="BK245"/>
  <c i="4" r="BK271"/>
  <c i="5" r="J107"/>
  <c i="6" r="BK137"/>
  <c r="J164"/>
  <c i="8" r="J102"/>
  <c i="10" r="BK167"/>
  <c i="2" r="J1163"/>
  <c r="BK1298"/>
  <c r="J960"/>
  <c r="BK948"/>
  <c r="J786"/>
  <c i="6" r="J120"/>
  <c i="7" r="BK163"/>
  <c i="8" r="J301"/>
  <c i="10" r="BK104"/>
  <c i="5" r="J117"/>
  <c i="6" r="BK155"/>
  <c r="BK157"/>
  <c i="7" r="J253"/>
  <c i="8" r="J170"/>
  <c i="2" r="J1113"/>
  <c r="J619"/>
  <c r="J877"/>
  <c r="BK1133"/>
  <c i="9" r="BK108"/>
  <c i="3" r="J129"/>
  <c i="5" r="BK118"/>
  <c i="6" r="J178"/>
  <c r="BK113"/>
  <c i="8" r="J214"/>
  <c i="10" r="J162"/>
  <c i="2" r="J1114"/>
  <c r="J1104"/>
  <c r="J412"/>
  <c r="BK722"/>
  <c r="J958"/>
  <c r="J1200"/>
  <c r="J553"/>
  <c i="4" r="BK207"/>
  <c r="J241"/>
  <c i="5" r="J103"/>
  <c i="6" r="BK122"/>
  <c r="BK106"/>
  <c i="8" r="BK294"/>
  <c i="9" r="BK97"/>
  <c i="2" r="BK581"/>
  <c r="J1403"/>
  <c r="BK1071"/>
  <c r="J703"/>
  <c r="BK381"/>
  <c i="3" r="J122"/>
  <c i="4" r="BK118"/>
  <c i="5" r="BK105"/>
  <c i="6" r="BK94"/>
  <c r="J177"/>
  <c r="BK133"/>
  <c i="2" r="J518"/>
  <c r="J195"/>
  <c r="J948"/>
  <c r="BK1114"/>
  <c r="J824"/>
  <c r="BK1098"/>
  <c i="4" r="BK158"/>
  <c i="6" r="J117"/>
  <c r="J139"/>
  <c r="J151"/>
  <c i="7" r="J267"/>
  <c i="9" r="BK120"/>
  <c i="10" r="BK199"/>
  <c i="2" r="BK438"/>
  <c r="J487"/>
  <c r="J1322"/>
  <c r="J373"/>
  <c r="J337"/>
  <c r="BK418"/>
  <c i="4" r="BK194"/>
  <c i="5" r="BK122"/>
  <c i="6" r="J181"/>
  <c r="J130"/>
  <c i="7" r="BK148"/>
  <c i="6" r="BK111"/>
  <c i="8" r="J206"/>
  <c i="10" r="BK99"/>
  <c i="2" r="BK762"/>
  <c r="J1132"/>
  <c r="J743"/>
  <c r="J650"/>
  <c i="5" r="J109"/>
  <c i="6" r="BK184"/>
  <c i="7" r="J229"/>
  <c i="8" r="J112"/>
  <c i="10" r="BK194"/>
  <c i="2" r="BK175"/>
  <c r="BK1113"/>
  <c r="J458"/>
  <c r="J347"/>
  <c r="BK650"/>
  <c r="BK458"/>
  <c i="3" r="BK118"/>
  <c i="7" r="BK261"/>
  <c i="8" r="J228"/>
  <c i="3" r="BK158"/>
  <c i="5" r="BK117"/>
  <c i="6" r="J94"/>
  <c i="2" r="BK543"/>
  <c r="J1240"/>
  <c i="3" r="J259"/>
  <c i="4" r="BK246"/>
  <c i="6" r="J114"/>
  <c i="7" r="BK289"/>
  <c i="8" r="BK170"/>
  <c i="10" r="BK89"/>
  <c i="6" r="BK188"/>
  <c r="J119"/>
  <c i="2" r="BK824"/>
  <c r="J615"/>
  <c r="J1209"/>
  <c r="J795"/>
  <c r="J1287"/>
  <c i="3" r="J262"/>
  <c i="4" r="BK101"/>
  <c i="6" r="BK134"/>
  <c r="BK180"/>
  <c i="8" r="J264"/>
  <c i="2" r="J200"/>
  <c r="BK280"/>
  <c r="BK969"/>
  <c r="J560"/>
  <c r="J581"/>
  <c r="J637"/>
  <c r="J390"/>
  <c i="3" r="J141"/>
  <c i="5" r="BK110"/>
  <c i="6" r="BK166"/>
  <c r="BK125"/>
  <c i="7" r="J159"/>
  <c i="9" r="BK125"/>
  <c i="2" r="J135"/>
  <c r="J926"/>
  <c r="BK1219"/>
  <c i="3" r="BK120"/>
  <c i="5" r="BK104"/>
  <c i="6" r="BK150"/>
  <c i="2" r="BK734"/>
  <c r="BK1372"/>
  <c r="J972"/>
  <c i="3" r="J169"/>
  <c i="5" r="J90"/>
  <c i="6" r="J113"/>
  <c i="7" r="BK277"/>
  <c i="9" r="BK109"/>
  <c i="2" r="BK412"/>
  <c r="J903"/>
  <c i="6" r="J168"/>
  <c r="J132"/>
  <c i="8" r="BK276"/>
  <c i="2" r="J592"/>
  <c r="J1275"/>
  <c r="J762"/>
  <c r="BK487"/>
  <c i="8" r="BK102"/>
  <c i="2" r="J305"/>
  <c i="3" r="J281"/>
  <c i="4" r="J267"/>
  <c i="6" r="J150"/>
  <c i="7" r="BK182"/>
  <c i="8" r="J274"/>
  <c i="9" r="BK127"/>
  <c i="2" r="J418"/>
  <c r="BK1056"/>
  <c r="BK1043"/>
  <c r="BK1243"/>
  <c r="BK234"/>
  <c i="3" r="BK169"/>
  <c i="7" r="J289"/>
  <c i="9" r="J105"/>
  <c i="10" r="J104"/>
  <c i="4" r="BK135"/>
  <c i="5" r="BK123"/>
  <c i="6" r="J135"/>
  <c i="7" r="J125"/>
  <c i="8" r="J144"/>
  <c i="9" r="BK101"/>
  <c i="10" r="BK173"/>
  <c i="2" r="J357"/>
  <c r="J365"/>
  <c r="BK1074"/>
  <c r="BK1082"/>
  <c r="BK854"/>
  <c i="3" r="BK195"/>
  <c i="4" r="BK125"/>
  <c i="6" r="BK132"/>
  <c i="8" r="BK237"/>
  <c r="BK154"/>
  <c i="2" r="BK206"/>
  <c i="4" r="J251"/>
  <c i="5" r="BK109"/>
  <c i="6" r="J175"/>
  <c r="BK175"/>
  <c i="8" r="J237"/>
  <c i="9" r="J113"/>
  <c i="2" r="BK448"/>
  <c r="J1272"/>
  <c r="BK518"/>
  <c r="J633"/>
  <c i="3" r="BK217"/>
  <c i="4" r="BK251"/>
  <c i="5" r="J93"/>
  <c i="6" r="J149"/>
  <c r="J137"/>
  <c i="8" r="J183"/>
  <c i="9" r="J108"/>
  <c i="2" r="BK227"/>
  <c r="BK1257"/>
  <c r="J779"/>
  <c r="J1016"/>
  <c r="BK1026"/>
  <c r="BK390"/>
  <c i="3" r="J96"/>
  <c i="2" r="J1026"/>
  <c r="J1219"/>
  <c r="BK357"/>
  <c r="BK696"/>
  <c i="4" r="J214"/>
  <c i="7" r="BK92"/>
  <c i="6" r="BK170"/>
  <c i="7" r="J281"/>
  <c i="9" r="J115"/>
  <c i="2" r="BK399"/>
  <c r="J1257"/>
  <c r="BK1085"/>
  <c r="BK1226"/>
  <c r="BK149"/>
  <c i="3" r="J227"/>
  <c i="4" r="J112"/>
  <c i="7" r="BK114"/>
  <c i="9" r="J120"/>
  <c i="2" r="J896"/>
  <c r="BK1260"/>
  <c i="6" r="BK135"/>
  <c r="J158"/>
  <c i="7" r="BK194"/>
  <c i="8" r="BK92"/>
  <c i="9" r="BK126"/>
  <c i="2" r="J998"/>
  <c r="J639"/>
  <c r="J1305"/>
  <c r="BK553"/>
  <c r="BK1120"/>
  <c r="BK189"/>
  <c r="J319"/>
  <c i="3" r="J112"/>
  <c i="5" r="BK108"/>
  <c i="6" r="BK142"/>
  <c i="7" r="J171"/>
  <c i="9" r="J124"/>
  <c i="5" r="BK116"/>
  <c i="6" r="J141"/>
  <c i="2" r="BK1132"/>
  <c r="J189"/>
  <c r="J234"/>
  <c r="BK287"/>
  <c i="3" r="BK281"/>
  <c i="5" r="J106"/>
  <c i="6" r="BK151"/>
  <c r="BK144"/>
  <c i="9" r="BK121"/>
  <c i="2" r="BK637"/>
  <c r="BK247"/>
  <c r="BK991"/>
  <c r="BK335"/>
  <c r="BK1172"/>
  <c r="J149"/>
  <c i="3" r="BK262"/>
  <c r="BK112"/>
  <c i="4" r="BK150"/>
  <c i="6" r="BK141"/>
  <c r="BK145"/>
  <c r="J152"/>
  <c i="7" r="J194"/>
  <c i="8" r="J92"/>
  <c i="10" r="J199"/>
  <c i="2" r="J1071"/>
  <c r="BK709"/>
  <c r="J802"/>
  <c r="BK1157"/>
  <c r="BK135"/>
  <c r="J680"/>
  <c i="3" r="BK238"/>
  <c i="4" r="BK231"/>
  <c i="6" r="BK149"/>
  <c r="J131"/>
  <c r="J121"/>
  <c i="2" r="J1123"/>
  <c r="BK1331"/>
  <c r="J696"/>
  <c r="BK437"/>
  <c r="J946"/>
  <c i="3" r="BK161"/>
  <c i="4" r="J221"/>
  <c i="5" r="BK101"/>
  <c i="6" r="BK163"/>
  <c r="J160"/>
  <c i="7" r="J192"/>
  <c r="BK171"/>
  <c i="8" r="BK283"/>
  <c i="10" r="J174"/>
  <c i="2" r="J772"/>
  <c r="J1290"/>
  <c r="BK160"/>
  <c r="J751"/>
  <c i="3" r="BK259"/>
  <c r="BK235"/>
  <c i="6" r="J180"/>
  <c r="J136"/>
  <c r="BK158"/>
  <c r="J125"/>
  <c r="BK156"/>
  <c i="8" r="J276"/>
  <c i="9" r="J116"/>
  <c i="2" r="BK128"/>
  <c r="BK669"/>
  <c r="BK972"/>
  <c r="BK926"/>
  <c r="J966"/>
  <c i="3" r="BK146"/>
  <c r="J91"/>
  <c i="5" r="BK130"/>
  <c i="6" r="J165"/>
  <c i="9" r="J98"/>
  <c i="10" r="J173"/>
  <c i="2" r="J1344"/>
  <c r="J424"/>
  <c r="J381"/>
  <c i="3" r="J107"/>
  <c i="5" r="BK113"/>
  <c i="6" r="J116"/>
  <c r="BK148"/>
  <c r="BK124"/>
  <c i="8" r="J216"/>
  <c i="9" r="J106"/>
  <c i="2" r="BK779"/>
  <c r="BK1240"/>
  <c r="J868"/>
  <c r="J860"/>
  <c i="3" r="J277"/>
  <c i="6" r="J155"/>
  <c i="8" r="J195"/>
  <c i="9" r="J121"/>
  <c i="3" r="J269"/>
  <c i="4" r="BK174"/>
  <c i="6" r="J186"/>
  <c r="BK115"/>
  <c i="7" r="J221"/>
  <c i="8" r="J243"/>
  <c i="9" r="BK92"/>
  <c i="2" r="BK1169"/>
  <c r="J1154"/>
  <c r="J936"/>
  <c r="J991"/>
  <c i="3" r="BK252"/>
  <c i="4" r="J106"/>
  <c i="6" r="J147"/>
  <c i="7" r="J136"/>
  <c r="BK267"/>
  <c i="8" r="J283"/>
  <c i="10" r="J194"/>
  <c i="6" r="J163"/>
  <c r="BK130"/>
  <c i="2" r="J1074"/>
  <c r="BK627"/>
  <c r="BK1272"/>
  <c r="BK312"/>
  <c r="J887"/>
  <c i="4" r="BK112"/>
  <c i="6" r="BK192"/>
  <c r="J107"/>
  <c i="8" r="J290"/>
  <c i="2" r="J1082"/>
  <c i="4" r="J101"/>
  <c i="6" r="BK182"/>
  <c r="BK160"/>
  <c i="8" r="BK183"/>
  <c r="BK174"/>
  <c i="10" r="BK148"/>
  <c i="2" r="J1056"/>
  <c r="BK1233"/>
  <c r="J917"/>
  <c r="J448"/>
  <c r="BK541"/>
  <c i="3" r="BK186"/>
  <c i="5" r="BK119"/>
  <c i="6" r="BK179"/>
  <c r="J157"/>
  <c r="BK114"/>
  <c i="2" r="BK676"/>
  <c r="BK447"/>
  <c r="BK984"/>
  <c r="J1064"/>
  <c r="BK592"/>
  <c r="J499"/>
  <c i="4" r="J150"/>
  <c i="5" r="J125"/>
  <c i="6" r="J126"/>
  <c r="J185"/>
  <c i="7" r="BK211"/>
  <c i="8" r="BK301"/>
  <c i="9" r="J109"/>
  <c i="2" r="BK786"/>
  <c r="BK183"/>
  <c r="J1034"/>
  <c r="J854"/>
  <c r="J669"/>
  <c i="3" r="J232"/>
  <c i="4" r="BK267"/>
  <c i="5" r="J120"/>
  <c r="J108"/>
  <c i="6" r="BK187"/>
  <c r="J105"/>
  <c i="7" r="J182"/>
  <c i="6" r="BK139"/>
  <c i="7" r="J261"/>
  <c i="8" r="J123"/>
  <c i="2" r="BK887"/>
  <c r="BK220"/>
  <c r="BK639"/>
  <c r="J1042"/>
  <c r="BK499"/>
  <c i="8" r="J294"/>
  <c i="3" r="BK122"/>
  <c i="5" r="BK90"/>
  <c i="6" r="J167"/>
  <c r="BK121"/>
  <c i="8" r="BK264"/>
  <c i="9" r="BK104"/>
  <c i="2" r="J836"/>
  <c r="BK729"/>
  <c r="BK1212"/>
  <c r="J808"/>
  <c r="J175"/>
  <c r="J164"/>
  <c i="3" r="J118"/>
  <c i="5" r="BK125"/>
  <c i="6" r="BK100"/>
  <c i="7" r="BK299"/>
  <c i="9" r="J125"/>
  <c i="10" r="BK162"/>
  <c i="5" r="J116"/>
  <c i="6" r="J162"/>
  <c i="2" r="J790"/>
  <c r="J403"/>
  <c r="BK337"/>
  <c r="J1212"/>
  <c i="3" r="BK177"/>
  <c i="4" r="BK263"/>
  <c i="5" r="J92"/>
  <c i="6" r="J118"/>
  <c i="7" r="J260"/>
  <c i="8" r="J205"/>
  <c i="10" r="J167"/>
  <c i="2" r="BK615"/>
  <c r="J1142"/>
  <c r="BK877"/>
  <c r="BK998"/>
  <c r="BK958"/>
  <c i="3" r="J238"/>
  <c i="4" r="BK96"/>
  <c i="5" r="J112"/>
  <c i="6" r="BK112"/>
  <c r="BK136"/>
  <c i="7" r="J92"/>
  <c i="8" r="J174"/>
  <c i="10" r="J140"/>
  <c i="5" l="1" r="P126"/>
  <c i="8" r="T292"/>
  <c i="3" r="BK95"/>
  <c r="J95"/>
  <c r="J62"/>
  <c r="P117"/>
  <c r="P128"/>
  <c r="BK237"/>
  <c r="J237"/>
  <c r="J66"/>
  <c i="4" r="BK124"/>
  <c r="J124"/>
  <c r="J65"/>
  <c r="BK136"/>
  <c r="J136"/>
  <c r="J66"/>
  <c r="BK187"/>
  <c r="J187"/>
  <c r="J68"/>
  <c r="P230"/>
  <c i="7" r="BK210"/>
  <c r="J210"/>
  <c r="J64"/>
  <c r="R288"/>
  <c r="R287"/>
  <c i="8" r="T215"/>
  <c i="9" r="P95"/>
  <c r="P110"/>
  <c r="BK123"/>
  <c r="BK122"/>
  <c r="J122"/>
  <c r="J68"/>
  <c i="3" r="R160"/>
  <c i="4" r="P136"/>
  <c r="T206"/>
  <c r="R240"/>
  <c i="5" r="BK99"/>
  <c r="BK98"/>
  <c r="J98"/>
  <c r="J63"/>
  <c i="7" r="BK91"/>
  <c r="BK191"/>
  <c r="J191"/>
  <c r="J62"/>
  <c r="P191"/>
  <c r="P288"/>
  <c r="P287"/>
  <c i="8" r="R91"/>
  <c r="BK263"/>
  <c r="J263"/>
  <c r="J65"/>
  <c i="10" r="T88"/>
  <c i="2" r="T151"/>
  <c r="P346"/>
  <c r="R457"/>
  <c r="P702"/>
  <c r="R925"/>
  <c r="BK1033"/>
  <c r="J1033"/>
  <c r="J89"/>
  <c r="BK1141"/>
  <c r="J1141"/>
  <c r="J92"/>
  <c r="T1259"/>
  <c i="3" r="T160"/>
  <c i="4" r="T149"/>
  <c r="T230"/>
  <c i="6" r="T110"/>
  <c r="R159"/>
  <c r="T183"/>
  <c i="9" r="R95"/>
  <c r="BK114"/>
  <c r="J114"/>
  <c r="J66"/>
  <c r="T119"/>
  <c i="10" r="P88"/>
  <c i="2" r="BK120"/>
  <c r="BK151"/>
  <c r="J151"/>
  <c r="J64"/>
  <c r="BK260"/>
  <c r="J260"/>
  <c r="J68"/>
  <c r="P318"/>
  <c r="T517"/>
  <c r="P823"/>
  <c r="P957"/>
  <c r="P1141"/>
  <c r="P1171"/>
  <c r="R1211"/>
  <c i="3" r="BK117"/>
  <c r="J117"/>
  <c r="J63"/>
  <c r="R117"/>
  <c r="T117"/>
  <c r="R237"/>
  <c i="4" r="BK149"/>
  <c r="J149"/>
  <c r="J67"/>
  <c r="P187"/>
  <c r="T240"/>
  <c i="6" r="BK103"/>
  <c r="J103"/>
  <c r="J63"/>
  <c r="BK138"/>
  <c r="J138"/>
  <c r="J65"/>
  <c r="P172"/>
  <c r="BK190"/>
  <c r="J190"/>
  <c r="J69"/>
  <c i="8" r="T91"/>
  <c r="P234"/>
  <c i="9" r="T95"/>
  <c r="R110"/>
  <c r="BK119"/>
  <c r="J119"/>
  <c r="J67"/>
  <c i="10" r="BK88"/>
  <c r="T155"/>
  <c i="2" r="BK143"/>
  <c r="J143"/>
  <c r="J63"/>
  <c r="P182"/>
  <c r="R219"/>
  <c r="R318"/>
  <c r="BK457"/>
  <c r="J457"/>
  <c r="J72"/>
  <c r="R608"/>
  <c r="BK823"/>
  <c r="J823"/>
  <c r="J78"/>
  <c r="T957"/>
  <c r="R1033"/>
  <c r="BK1125"/>
  <c r="J1125"/>
  <c r="J91"/>
  <c r="P1259"/>
  <c i="3" r="T95"/>
  <c r="T89"/>
  <c r="T128"/>
  <c i="4" r="R149"/>
  <c r="BK240"/>
  <c r="J240"/>
  <c r="J71"/>
  <c i="5" r="T99"/>
  <c r="T98"/>
  <c i="6" r="P91"/>
  <c r="P90"/>
  <c r="T138"/>
  <c r="P190"/>
  <c i="7" r="P210"/>
  <c i="8" r="P263"/>
  <c i="9" r="R99"/>
  <c i="10" r="BK108"/>
  <c r="J108"/>
  <c r="J63"/>
  <c r="BK172"/>
  <c r="J172"/>
  <c r="J65"/>
  <c i="2" r="R151"/>
  <c r="R346"/>
  <c r="BK608"/>
  <c r="J608"/>
  <c r="J75"/>
  <c r="P661"/>
  <c r="T661"/>
  <c r="P925"/>
  <c r="T1033"/>
  <c r="P1125"/>
  <c r="BK1259"/>
  <c r="J1259"/>
  <c r="J95"/>
  <c i="3" r="R128"/>
  <c i="4" r="T124"/>
  <c r="P206"/>
  <c r="R262"/>
  <c r="R261"/>
  <c i="5" r="R89"/>
  <c r="R88"/>
  <c i="6" r="P110"/>
  <c r="BK183"/>
  <c r="J183"/>
  <c r="J68"/>
  <c i="7" r="T210"/>
  <c i="8" r="R263"/>
  <c i="9" r="R114"/>
  <c i="10" r="T108"/>
  <c r="P172"/>
  <c i="2" r="T120"/>
  <c r="BK182"/>
  <c r="J182"/>
  <c r="J65"/>
  <c r="T260"/>
  <c r="R517"/>
  <c r="BK661"/>
  <c r="J661"/>
  <c r="J76"/>
  <c r="R661"/>
  <c r="BK925"/>
  <c r="J925"/>
  <c r="J79"/>
  <c r="BK990"/>
  <c r="J990"/>
  <c r="J86"/>
  <c r="P1087"/>
  <c r="T1141"/>
  <c r="P1211"/>
  <c r="T1357"/>
  <c i="3" r="R95"/>
  <c r="R89"/>
  <c r="R88"/>
  <c r="T237"/>
  <c i="4" r="R187"/>
  <c r="P262"/>
  <c r="P261"/>
  <c i="5" r="BK89"/>
  <c r="J89"/>
  <c r="J61"/>
  <c r="T89"/>
  <c r="T88"/>
  <c r="T87"/>
  <c i="6" r="BK110"/>
  <c r="J110"/>
  <c r="J64"/>
  <c r="P159"/>
  <c r="R183"/>
  <c i="7" r="R91"/>
  <c r="R191"/>
  <c i="8" r="T234"/>
  <c i="9" r="P99"/>
  <c r="R119"/>
  <c i="10" r="T172"/>
  <c i="2" r="R120"/>
  <c r="T182"/>
  <c r="T219"/>
  <c r="T318"/>
  <c r="P457"/>
  <c r="P608"/>
  <c r="T823"/>
  <c r="P990"/>
  <c r="BK1087"/>
  <c r="J1087"/>
  <c r="J90"/>
  <c r="R1125"/>
  <c r="R1171"/>
  <c r="BK1357"/>
  <c r="J1357"/>
  <c r="J96"/>
  <c i="4" r="P124"/>
  <c r="R136"/>
  <c r="R206"/>
  <c r="R230"/>
  <c r="T262"/>
  <c r="T261"/>
  <c i="6" r="BK91"/>
  <c r="BK90"/>
  <c r="J90"/>
  <c r="J60"/>
  <c r="P103"/>
  <c r="T103"/>
  <c r="BK159"/>
  <c r="J159"/>
  <c r="J66"/>
  <c r="P183"/>
  <c i="7" r="P91"/>
  <c r="P90"/>
  <c r="P89"/>
  <c i="1" r="AU60"/>
  <c i="8" r="R215"/>
  <c i="9" r="BK99"/>
  <c r="J99"/>
  <c r="J64"/>
  <c r="P123"/>
  <c r="P122"/>
  <c i="10" r="P108"/>
  <c r="BK193"/>
  <c r="J193"/>
  <c r="J66"/>
  <c i="2" r="P120"/>
  <c r="P151"/>
  <c r="T346"/>
  <c r="T608"/>
  <c r="R823"/>
  <c r="R990"/>
  <c r="R1087"/>
  <c r="R1259"/>
  <c i="3" r="BK160"/>
  <c r="J160"/>
  <c r="J65"/>
  <c i="4" r="P149"/>
  <c r="T187"/>
  <c r="BK230"/>
  <c r="J230"/>
  <c r="J70"/>
  <c r="BK262"/>
  <c r="BK261"/>
  <c r="J261"/>
  <c r="J72"/>
  <c i="6" r="R138"/>
  <c r="T172"/>
  <c i="7" r="R210"/>
  <c r="BK288"/>
  <c r="BK287"/>
  <c r="J287"/>
  <c r="J68"/>
  <c i="8" r="P215"/>
  <c r="T263"/>
  <c i="9" r="T99"/>
  <c r="T114"/>
  <c r="T123"/>
  <c r="T122"/>
  <c i="10" r="BK155"/>
  <c r="J155"/>
  <c r="J64"/>
  <c r="R172"/>
  <c i="2" r="R143"/>
  <c r="T143"/>
  <c r="P219"/>
  <c r="BK346"/>
  <c r="J346"/>
  <c r="J71"/>
  <c r="T457"/>
  <c r="BK702"/>
  <c r="J702"/>
  <c r="J77"/>
  <c r="T925"/>
  <c r="P1033"/>
  <c r="R1141"/>
  <c r="BK1211"/>
  <c r="J1211"/>
  <c r="J94"/>
  <c r="P1357"/>
  <c i="3" r="P160"/>
  <c i="5" r="P99"/>
  <c r="P98"/>
  <c i="6" r="T91"/>
  <c r="T90"/>
  <c r="R103"/>
  <c r="BK172"/>
  <c r="J172"/>
  <c r="J67"/>
  <c r="R190"/>
  <c i="7" r="T191"/>
  <c i="8" r="BK215"/>
  <c r="J215"/>
  <c r="J62"/>
  <c i="9" r="BK95"/>
  <c r="J95"/>
  <c r="J63"/>
  <c r="P119"/>
  <c i="10" r="P155"/>
  <c r="P193"/>
  <c i="2" r="BK219"/>
  <c r="J219"/>
  <c r="J67"/>
  <c r="P260"/>
  <c r="BK318"/>
  <c r="J318"/>
  <c r="J69"/>
  <c r="P517"/>
  <c r="T702"/>
  <c r="R957"/>
  <c r="T1087"/>
  <c r="BK1171"/>
  <c r="J1171"/>
  <c r="J93"/>
  <c r="T1211"/>
  <c i="5" r="R99"/>
  <c r="R98"/>
  <c i="6" r="R91"/>
  <c r="R90"/>
  <c r="P138"/>
  <c r="T159"/>
  <c r="R172"/>
  <c r="T190"/>
  <c i="7" r="T91"/>
  <c r="T90"/>
  <c r="T89"/>
  <c r="T288"/>
  <c r="T287"/>
  <c i="8" r="P91"/>
  <c r="P90"/>
  <c r="P89"/>
  <c i="1" r="AU61"/>
  <c i="8" r="BK234"/>
  <c r="J234"/>
  <c r="J63"/>
  <c i="9" r="BK110"/>
  <c r="J110"/>
  <c r="J65"/>
  <c r="P114"/>
  <c r="R123"/>
  <c r="R122"/>
  <c i="10" r="R88"/>
  <c r="R155"/>
  <c r="T193"/>
  <c i="2" r="P143"/>
  <c r="R182"/>
  <c r="R260"/>
  <c r="BK517"/>
  <c r="J517"/>
  <c r="J73"/>
  <c r="R702"/>
  <c r="BK957"/>
  <c r="J957"/>
  <c r="J80"/>
  <c r="T990"/>
  <c r="T1125"/>
  <c r="T1171"/>
  <c r="R1357"/>
  <c i="3" r="P95"/>
  <c r="P89"/>
  <c r="BK128"/>
  <c r="J128"/>
  <c r="J64"/>
  <c r="P237"/>
  <c i="4" r="R124"/>
  <c r="R99"/>
  <c r="R93"/>
  <c r="T136"/>
  <c r="BK206"/>
  <c r="J206"/>
  <c r="J69"/>
  <c r="P240"/>
  <c i="5" r="P89"/>
  <c r="P88"/>
  <c r="P87"/>
  <c i="1" r="AU58"/>
  <c i="6" r="R110"/>
  <c r="R102"/>
  <c i="8" r="BK91"/>
  <c r="BK90"/>
  <c r="J90"/>
  <c r="J60"/>
  <c r="R234"/>
  <c i="9" r="T110"/>
  <c i="10" r="R108"/>
  <c r="R193"/>
  <c i="9" r="BK91"/>
  <c r="BK90"/>
  <c r="J90"/>
  <c r="J60"/>
  <c i="5" r="BK127"/>
  <c r="J127"/>
  <c r="J66"/>
  <c i="2" r="BK975"/>
  <c r="J975"/>
  <c r="J84"/>
  <c r="BK983"/>
  <c r="J983"/>
  <c r="J85"/>
  <c r="BK1018"/>
  <c r="J1018"/>
  <c r="J87"/>
  <c r="BK1025"/>
  <c r="J1025"/>
  <c r="J88"/>
  <c r="BK1402"/>
  <c r="J1402"/>
  <c r="J97"/>
  <c i="4" r="BK105"/>
  <c i="8" r="BK289"/>
  <c r="J289"/>
  <c r="J66"/>
  <c i="10" r="BK103"/>
  <c r="J103"/>
  <c r="J62"/>
  <c i="4" r="BK95"/>
  <c r="J95"/>
  <c r="J61"/>
  <c i="2" r="BK968"/>
  <c r="J968"/>
  <c r="J81"/>
  <c i="3" r="BK90"/>
  <c r="BK89"/>
  <c r="J89"/>
  <c r="J60"/>
  <c i="8" r="BK300"/>
  <c r="J300"/>
  <c r="J69"/>
  <c i="7" r="BK280"/>
  <c r="J280"/>
  <c r="J67"/>
  <c i="8" r="BK293"/>
  <c r="BK292"/>
  <c r="J292"/>
  <c r="J67"/>
  <c i="5" r="BK129"/>
  <c r="J129"/>
  <c r="J67"/>
  <c i="3" r="BK280"/>
  <c r="J280"/>
  <c r="J68"/>
  <c i="2" r="BK971"/>
  <c r="J971"/>
  <c r="J82"/>
  <c i="8" r="BK252"/>
  <c r="J252"/>
  <c r="J64"/>
  <c i="7" r="BK276"/>
  <c r="J276"/>
  <c r="J65"/>
  <c i="4" r="BK100"/>
  <c r="J100"/>
  <c r="J63"/>
  <c i="10" r="J52"/>
  <c r="BE156"/>
  <c i="9" r="BK94"/>
  <c r="J94"/>
  <c r="J62"/>
  <c r="J123"/>
  <c r="J69"/>
  <c i="10" r="J54"/>
  <c r="J55"/>
  <c r="BE92"/>
  <c r="BE99"/>
  <c r="BE140"/>
  <c r="BE143"/>
  <c i="9" r="J91"/>
  <c r="J61"/>
  <c i="10" r="BE104"/>
  <c r="BE136"/>
  <c r="BE162"/>
  <c r="BE173"/>
  <c r="BE174"/>
  <c r="E76"/>
  <c r="BE109"/>
  <c r="BE148"/>
  <c r="BE194"/>
  <c r="BE89"/>
  <c r="F55"/>
  <c r="BE167"/>
  <c r="BE199"/>
  <c i="9" r="F55"/>
  <c r="J83"/>
  <c r="BE105"/>
  <c r="E79"/>
  <c r="BE109"/>
  <c i="8" r="BK89"/>
  <c r="J89"/>
  <c r="J293"/>
  <c r="J68"/>
  <c i="9" r="BE96"/>
  <c r="BE121"/>
  <c r="J55"/>
  <c r="BE107"/>
  <c r="BE111"/>
  <c r="BE112"/>
  <c r="BE113"/>
  <c r="BE115"/>
  <c r="BE126"/>
  <c r="J54"/>
  <c r="BE98"/>
  <c r="BE100"/>
  <c r="BE101"/>
  <c r="BE108"/>
  <c i="8" r="J91"/>
  <c r="J61"/>
  <c i="9" r="BE124"/>
  <c r="BE125"/>
  <c r="BE127"/>
  <c r="BE102"/>
  <c r="BE103"/>
  <c r="BE104"/>
  <c r="BE120"/>
  <c r="BE92"/>
  <c r="BE97"/>
  <c r="BE106"/>
  <c r="BE116"/>
  <c r="BE117"/>
  <c r="BE118"/>
  <c i="8" r="J52"/>
  <c r="F55"/>
  <c r="BE144"/>
  <c r="BE154"/>
  <c r="BE214"/>
  <c r="BE216"/>
  <c r="BE276"/>
  <c i="7" r="J91"/>
  <c r="J61"/>
  <c r="J288"/>
  <c r="J69"/>
  <c i="8" r="J85"/>
  <c r="BE170"/>
  <c r="BE183"/>
  <c r="BE283"/>
  <c r="BE290"/>
  <c r="BE102"/>
  <c r="BE228"/>
  <c r="BE237"/>
  <c r="BE264"/>
  <c r="BE274"/>
  <c r="BE301"/>
  <c r="BE253"/>
  <c r="BE294"/>
  <c r="E48"/>
  <c r="BE195"/>
  <c r="J86"/>
  <c r="BE179"/>
  <c r="BE251"/>
  <c r="BE222"/>
  <c r="BE187"/>
  <c r="BE163"/>
  <c r="BE174"/>
  <c r="BE206"/>
  <c r="BE235"/>
  <c r="BE243"/>
  <c r="BE92"/>
  <c r="BE123"/>
  <c r="BE112"/>
  <c r="BE133"/>
  <c r="BE205"/>
  <c i="7" r="BE159"/>
  <c r="BE194"/>
  <c r="BE253"/>
  <c r="BE211"/>
  <c r="BE260"/>
  <c r="BE261"/>
  <c i="6" r="BK102"/>
  <c r="J102"/>
  <c r="J62"/>
  <c i="7" r="BE167"/>
  <c r="BE201"/>
  <c r="BE237"/>
  <c r="BE289"/>
  <c r="J55"/>
  <c r="J83"/>
  <c r="BE92"/>
  <c r="BE148"/>
  <c r="BE182"/>
  <c r="BE220"/>
  <c r="BE229"/>
  <c i="6" r="J91"/>
  <c r="J61"/>
  <c i="7" r="E48"/>
  <c r="F55"/>
  <c r="BE125"/>
  <c r="BE136"/>
  <c r="BE192"/>
  <c r="BE228"/>
  <c r="BE277"/>
  <c r="BE281"/>
  <c r="BE299"/>
  <c r="BE267"/>
  <c r="J54"/>
  <c r="BE103"/>
  <c r="BE114"/>
  <c r="BE155"/>
  <c r="BE163"/>
  <c r="BE171"/>
  <c r="BE180"/>
  <c r="BE221"/>
  <c i="6" r="BE126"/>
  <c r="BE131"/>
  <c r="BE165"/>
  <c r="J54"/>
  <c r="BE92"/>
  <c r="BE141"/>
  <c r="BE144"/>
  <c r="BE153"/>
  <c r="BE166"/>
  <c r="BE177"/>
  <c r="J55"/>
  <c r="BE94"/>
  <c r="BE96"/>
  <c r="BE100"/>
  <c r="BE109"/>
  <c r="BE115"/>
  <c r="BE117"/>
  <c r="BE143"/>
  <c r="BE148"/>
  <c r="BE161"/>
  <c r="BE164"/>
  <c r="BE170"/>
  <c r="F86"/>
  <c r="BE98"/>
  <c r="BE106"/>
  <c r="BE107"/>
  <c r="BE108"/>
  <c r="BE123"/>
  <c r="BE151"/>
  <c r="BE155"/>
  <c r="BE175"/>
  <c r="BE182"/>
  <c r="BE111"/>
  <c r="BE112"/>
  <c r="BE116"/>
  <c r="BE120"/>
  <c r="BE124"/>
  <c r="BE129"/>
  <c r="BE145"/>
  <c r="BE152"/>
  <c r="BE156"/>
  <c r="BE167"/>
  <c r="BE168"/>
  <c r="BE181"/>
  <c r="BE191"/>
  <c r="BE192"/>
  <c r="BE118"/>
  <c r="BE121"/>
  <c r="BE127"/>
  <c r="BE140"/>
  <c r="BE163"/>
  <c r="BE169"/>
  <c r="BE176"/>
  <c r="BE180"/>
  <c r="BE185"/>
  <c r="BE186"/>
  <c r="BE174"/>
  <c r="BE178"/>
  <c r="BE187"/>
  <c r="BE188"/>
  <c r="BE132"/>
  <c r="BE135"/>
  <c r="BE147"/>
  <c r="BE154"/>
  <c r="BE158"/>
  <c r="BE189"/>
  <c i="5" r="J99"/>
  <c r="J64"/>
  <c i="6" r="J52"/>
  <c r="BE113"/>
  <c r="BE114"/>
  <c r="BE130"/>
  <c r="BE133"/>
  <c r="BE134"/>
  <c r="BE137"/>
  <c r="BE139"/>
  <c r="BE179"/>
  <c r="BE146"/>
  <c r="BE162"/>
  <c r="BE171"/>
  <c r="BE173"/>
  <c r="BE119"/>
  <c r="BE122"/>
  <c r="BE128"/>
  <c r="BE136"/>
  <c r="BE160"/>
  <c r="BE184"/>
  <c r="E48"/>
  <c r="BE104"/>
  <c r="BE105"/>
  <c r="BE125"/>
  <c r="BE142"/>
  <c r="BE149"/>
  <c r="BE150"/>
  <c r="BE157"/>
  <c i="5" r="J81"/>
  <c r="BE105"/>
  <c r="BE106"/>
  <c r="BE110"/>
  <c r="BE111"/>
  <c r="BE121"/>
  <c r="BE122"/>
  <c r="BE124"/>
  <c i="4" r="J262"/>
  <c r="J73"/>
  <c i="5" r="BE93"/>
  <c r="BE95"/>
  <c r="BE107"/>
  <c r="BE112"/>
  <c r="BE117"/>
  <c r="BE120"/>
  <c r="BE128"/>
  <c r="BE104"/>
  <c r="BE109"/>
  <c r="BE114"/>
  <c i="4" r="BK94"/>
  <c r="J94"/>
  <c r="J60"/>
  <c i="5" r="E77"/>
  <c r="J83"/>
  <c r="BE101"/>
  <c r="BE130"/>
  <c i="4" r="J105"/>
  <c r="J64"/>
  <c i="5" r="BE102"/>
  <c r="BE113"/>
  <c r="J55"/>
  <c r="BE115"/>
  <c r="F55"/>
  <c r="BE90"/>
  <c r="BE125"/>
  <c r="BE103"/>
  <c r="BE118"/>
  <c r="BE119"/>
  <c r="BE123"/>
  <c r="BE92"/>
  <c r="BE100"/>
  <c r="BE108"/>
  <c r="BE116"/>
  <c i="3" r="J90"/>
  <c r="J61"/>
  <c i="4" r="J54"/>
  <c r="BE106"/>
  <c r="BE112"/>
  <c r="BE194"/>
  <c r="BE214"/>
  <c r="BE231"/>
  <c i="3" r="BK279"/>
  <c r="J279"/>
  <c r="J67"/>
  <c i="4" r="J87"/>
  <c r="BE148"/>
  <c r="BE207"/>
  <c r="BE246"/>
  <c r="BE251"/>
  <c r="BE263"/>
  <c r="BE267"/>
  <c r="BE269"/>
  <c r="BE96"/>
  <c r="BE135"/>
  <c r="BE166"/>
  <c r="E83"/>
  <c r="BE125"/>
  <c r="BE158"/>
  <c r="BE188"/>
  <c r="BE150"/>
  <c r="BE101"/>
  <c r="BE118"/>
  <c r="BE200"/>
  <c i="3" r="BK88"/>
  <c r="J88"/>
  <c r="J59"/>
  <c i="4" r="F55"/>
  <c r="BE137"/>
  <c r="BE174"/>
  <c r="BE181"/>
  <c r="BE228"/>
  <c r="BE221"/>
  <c r="BE239"/>
  <c r="BE241"/>
  <c r="BE256"/>
  <c r="BE271"/>
  <c r="J55"/>
  <c i="3" r="BE91"/>
  <c r="BE146"/>
  <c r="BE161"/>
  <c r="BE186"/>
  <c r="BE217"/>
  <c r="BE259"/>
  <c r="BE134"/>
  <c r="BE195"/>
  <c r="BE245"/>
  <c r="BE269"/>
  <c r="BE271"/>
  <c r="BE277"/>
  <c i="2" r="J120"/>
  <c r="J62"/>
  <c r="BK974"/>
  <c r="J974"/>
  <c r="J83"/>
  <c i="3" r="J54"/>
  <c r="BE96"/>
  <c r="BE202"/>
  <c r="E48"/>
  <c r="F85"/>
  <c r="BE112"/>
  <c r="BE118"/>
  <c r="BE122"/>
  <c r="BE158"/>
  <c r="BE232"/>
  <c r="J82"/>
  <c r="BE120"/>
  <c r="BE129"/>
  <c r="BE169"/>
  <c r="BE177"/>
  <c r="BE238"/>
  <c r="J55"/>
  <c r="BE107"/>
  <c r="BE153"/>
  <c r="BE210"/>
  <c r="BE227"/>
  <c r="BE141"/>
  <c r="BE262"/>
  <c r="BE223"/>
  <c r="BE102"/>
  <c r="BE126"/>
  <c r="BE281"/>
  <c r="BE235"/>
  <c r="BE252"/>
  <c i="2" r="E107"/>
  <c r="BE287"/>
  <c r="BE305"/>
  <c r="BE399"/>
  <c r="BE662"/>
  <c r="BE802"/>
  <c r="BE848"/>
  <c r="BE868"/>
  <c r="BE917"/>
  <c r="J52"/>
  <c r="J114"/>
  <c r="BE135"/>
  <c r="BE189"/>
  <c r="BE220"/>
  <c r="BE448"/>
  <c r="BE518"/>
  <c r="BE676"/>
  <c r="BE715"/>
  <c r="BE790"/>
  <c r="BE887"/>
  <c r="BE984"/>
  <c r="BE1042"/>
  <c r="BE1056"/>
  <c r="BE1142"/>
  <c r="BE1212"/>
  <c r="BE1257"/>
  <c r="BE1260"/>
  <c r="BE200"/>
  <c r="BE215"/>
  <c r="BE274"/>
  <c r="BE390"/>
  <c r="BE487"/>
  <c r="BE497"/>
  <c r="BE500"/>
  <c r="BE553"/>
  <c r="BE615"/>
  <c r="BE621"/>
  <c r="BE627"/>
  <c r="BE729"/>
  <c r="BE171"/>
  <c r="BE240"/>
  <c r="BE247"/>
  <c r="BE319"/>
  <c r="BE381"/>
  <c r="BE525"/>
  <c r="BE543"/>
  <c r="BE619"/>
  <c r="BE669"/>
  <c r="BE816"/>
  <c r="BE573"/>
  <c r="BE779"/>
  <c r="BE836"/>
  <c r="BE962"/>
  <c r="BE966"/>
  <c r="BE998"/>
  <c r="BE1010"/>
  <c r="BE1043"/>
  <c r="BE1071"/>
  <c r="BE1074"/>
  <c r="BE1085"/>
  <c r="BE1097"/>
  <c r="BE1098"/>
  <c r="BE1104"/>
  <c r="BE1107"/>
  <c r="BE1114"/>
  <c r="BE1133"/>
  <c r="BE1154"/>
  <c r="BE1172"/>
  <c r="BE1203"/>
  <c r="BE121"/>
  <c r="BE144"/>
  <c r="BE152"/>
  <c r="BE293"/>
  <c r="BE312"/>
  <c r="BE365"/>
  <c r="BE424"/>
  <c r="BE438"/>
  <c r="BE477"/>
  <c r="BE551"/>
  <c r="BE762"/>
  <c r="BE896"/>
  <c r="BE903"/>
  <c r="BE926"/>
  <c r="F114"/>
  <c r="BE183"/>
  <c r="BE195"/>
  <c r="BE592"/>
  <c r="BE609"/>
  <c r="BE734"/>
  <c r="BE854"/>
  <c r="BE206"/>
  <c r="BE447"/>
  <c r="BE499"/>
  <c r="BE541"/>
  <c r="BE633"/>
  <c r="BE910"/>
  <c r="BE936"/>
  <c r="BE960"/>
  <c r="BE1004"/>
  <c r="BE1016"/>
  <c r="BE1034"/>
  <c r="BE1082"/>
  <c r="BE1088"/>
  <c r="BE1157"/>
  <c r="BE1163"/>
  <c r="BE1182"/>
  <c r="BE1200"/>
  <c r="BE1209"/>
  <c r="BE1219"/>
  <c r="BE1226"/>
  <c r="BE1233"/>
  <c r="BE1240"/>
  <c r="BE1243"/>
  <c r="BE1250"/>
  <c r="BE1272"/>
  <c r="BE1275"/>
  <c r="BE1287"/>
  <c r="BE1290"/>
  <c r="BE1298"/>
  <c r="BE1305"/>
  <c r="BE1322"/>
  <c r="BE1331"/>
  <c r="BE1344"/>
  <c r="BE1358"/>
  <c r="BE1372"/>
  <c r="BE1386"/>
  <c r="BE227"/>
  <c r="BE267"/>
  <c r="BE335"/>
  <c r="BE373"/>
  <c r="BE418"/>
  <c r="BE458"/>
  <c r="BE535"/>
  <c r="BE560"/>
  <c r="BE600"/>
  <c r="BE687"/>
  <c r="BE795"/>
  <c r="BE830"/>
  <c r="J54"/>
  <c r="BE128"/>
  <c r="BE160"/>
  <c r="BE164"/>
  <c r="BE337"/>
  <c r="BE347"/>
  <c r="BE437"/>
  <c r="BE581"/>
  <c r="BE680"/>
  <c r="BE696"/>
  <c r="BE786"/>
  <c r="BE824"/>
  <c r="BE860"/>
  <c r="BE946"/>
  <c r="BE991"/>
  <c r="BE1113"/>
  <c r="BE1120"/>
  <c r="BE1126"/>
  <c r="BE1148"/>
  <c r="BE1191"/>
  <c r="BE1403"/>
  <c r="BE175"/>
  <c r="BE234"/>
  <c r="BE253"/>
  <c r="BE261"/>
  <c r="BE533"/>
  <c r="BE637"/>
  <c r="BE703"/>
  <c r="BE842"/>
  <c r="BE149"/>
  <c r="BE209"/>
  <c r="BE280"/>
  <c r="BE327"/>
  <c r="BE357"/>
  <c r="BE403"/>
  <c r="BE412"/>
  <c r="BE467"/>
  <c r="BE639"/>
  <c r="BE650"/>
  <c r="BE709"/>
  <c r="BE722"/>
  <c r="BE743"/>
  <c r="BE751"/>
  <c r="BE772"/>
  <c r="BE808"/>
  <c r="BE877"/>
  <c r="BE948"/>
  <c r="BE958"/>
  <c r="BE969"/>
  <c r="BE972"/>
  <c r="BE976"/>
  <c r="BE1019"/>
  <c r="BE1026"/>
  <c r="BE1064"/>
  <c r="BE1123"/>
  <c r="BE1132"/>
  <c r="BE1169"/>
  <c i="7" r="F34"/>
  <c i="1" r="BA60"/>
  <c i="6" r="F37"/>
  <c i="1" r="BD59"/>
  <c i="2" r="F37"/>
  <c i="1" r="BD55"/>
  <c i="4" r="F36"/>
  <c i="1" r="BC57"/>
  <c i="4" r="F37"/>
  <c i="1" r="BD57"/>
  <c i="3" r="F36"/>
  <c i="1" r="BC56"/>
  <c i="7" r="F37"/>
  <c i="1" r="BD60"/>
  <c i="6" r="F34"/>
  <c i="1" r="BA59"/>
  <c i="5" r="F36"/>
  <c i="1" r="BC58"/>
  <c i="2" r="F34"/>
  <c i="1" r="BA55"/>
  <c i="2" r="F35"/>
  <c i="1" r="BB55"/>
  <c i="3" r="F37"/>
  <c i="1" r="BD56"/>
  <c i="10" r="F36"/>
  <c i="1" r="BC63"/>
  <c i="9" r="F36"/>
  <c i="1" r="BC62"/>
  <c i="6" r="J34"/>
  <c i="1" r="AW59"/>
  <c i="9" r="F35"/>
  <c i="1" r="BB62"/>
  <c i="7" r="J34"/>
  <c i="1" r="AW60"/>
  <c i="4" r="J34"/>
  <c i="1" r="AW57"/>
  <c i="10" r="F34"/>
  <c i="1" r="BA63"/>
  <c i="5" r="F35"/>
  <c i="1" r="BB58"/>
  <c i="8" r="F37"/>
  <c i="1" r="BD61"/>
  <c i="8" r="J34"/>
  <c i="1" r="AW61"/>
  <c i="10" r="J34"/>
  <c i="1" r="AW63"/>
  <c i="2" r="F36"/>
  <c i="1" r="BC55"/>
  <c i="9" r="F37"/>
  <c i="1" r="BD62"/>
  <c i="6" r="F35"/>
  <c i="1" r="BB59"/>
  <c i="5" r="F34"/>
  <c i="1" r="BA58"/>
  <c i="3" r="F35"/>
  <c i="1" r="BB56"/>
  <c i="8" r="F36"/>
  <c i="1" r="BC61"/>
  <c i="5" r="J34"/>
  <c i="1" r="AW58"/>
  <c i="4" r="F35"/>
  <c i="1" r="BB57"/>
  <c i="8" r="J30"/>
  <c i="3" r="F34"/>
  <c i="1" r="BA56"/>
  <c i="8" r="F34"/>
  <c i="1" r="BA61"/>
  <c i="2" r="J34"/>
  <c i="1" r="AW55"/>
  <c i="10" r="F37"/>
  <c i="1" r="BD63"/>
  <c i="9" r="J34"/>
  <c i="1" r="AW62"/>
  <c i="7" r="F36"/>
  <c i="1" r="BC60"/>
  <c i="7" r="F35"/>
  <c i="1" r="BB60"/>
  <c i="4" r="F34"/>
  <c i="1" r="BA57"/>
  <c i="6" r="F36"/>
  <c i="1" r="BC59"/>
  <c i="9" r="F34"/>
  <c i="1" r="BA62"/>
  <c i="3" r="J34"/>
  <c i="1" r="AW56"/>
  <c i="5" r="F37"/>
  <c i="1" r="BD58"/>
  <c i="10" r="F35"/>
  <c i="1" r="BB63"/>
  <c i="8" r="F35"/>
  <c i="1" r="BB61"/>
  <c i="2" l="1" r="P974"/>
  <c i="3" r="P88"/>
  <c i="1" r="AU56"/>
  <c i="2" r="T974"/>
  <c i="4" r="T99"/>
  <c r="T93"/>
  <c i="6" r="R89"/>
  <c i="2" r="R974"/>
  <c i="6" r="T102"/>
  <c r="T89"/>
  <c i="2" r="R118"/>
  <c r="R117"/>
  <c r="T118"/>
  <c r="T117"/>
  <c i="5" r="R87"/>
  <c i="8" r="R90"/>
  <c r="R89"/>
  <c i="7" r="BK90"/>
  <c i="10" r="BK87"/>
  <c r="J87"/>
  <c r="J60"/>
  <c i="9" r="R94"/>
  <c r="R89"/>
  <c i="10" r="T87"/>
  <c r="T86"/>
  <c r="R87"/>
  <c r="R86"/>
  <c i="6" r="P102"/>
  <c r="P89"/>
  <c i="1" r="AU59"/>
  <c i="9" r="T94"/>
  <c r="T89"/>
  <c i="10" r="P87"/>
  <c r="P86"/>
  <c i="1" r="AU63"/>
  <c i="2" r="P118"/>
  <c r="P117"/>
  <c i="1" r="AU55"/>
  <c i="7" r="R90"/>
  <c r="R89"/>
  <c i="4" r="BK99"/>
  <c r="J99"/>
  <c r="J62"/>
  <c i="9" r="P94"/>
  <c r="P89"/>
  <c i="1" r="AU62"/>
  <c i="4" r="P99"/>
  <c r="P93"/>
  <c i="1" r="AU57"/>
  <c i="8" r="T90"/>
  <c r="T89"/>
  <c i="2" r="BK118"/>
  <c r="J118"/>
  <c r="J60"/>
  <c i="3" r="T88"/>
  <c i="6" r="BK89"/>
  <c r="J89"/>
  <c i="7" r="BK279"/>
  <c r="J279"/>
  <c r="J66"/>
  <c i="5" r="BK126"/>
  <c r="J126"/>
  <c r="J65"/>
  <c r="BK88"/>
  <c r="J88"/>
  <c r="J60"/>
  <c i="10" r="J88"/>
  <c r="J61"/>
  <c i="9" r="BK89"/>
  <c r="J89"/>
  <c r="J59"/>
  <c i="1" r="AG61"/>
  <c i="8" r="J59"/>
  <c i="6" r="J59"/>
  <c i="7" r="F33"/>
  <c i="1" r="AZ60"/>
  <c i="6" r="J33"/>
  <c i="1" r="AV59"/>
  <c r="AT59"/>
  <c i="8" r="J33"/>
  <c i="1" r="AV61"/>
  <c r="AT61"/>
  <c r="AN61"/>
  <c i="2" r="F33"/>
  <c i="1" r="AZ55"/>
  <c i="3" r="J33"/>
  <c i="1" r="AV56"/>
  <c r="AT56"/>
  <c i="10" r="F33"/>
  <c i="1" r="AZ63"/>
  <c i="4" r="J33"/>
  <c i="1" r="AV57"/>
  <c r="AT57"/>
  <c i="4" r="F33"/>
  <c i="1" r="AZ57"/>
  <c r="BC54"/>
  <c r="AY54"/>
  <c r="BA54"/>
  <c r="W30"/>
  <c i="6" r="J30"/>
  <c i="10" r="J33"/>
  <c i="1" r="AV63"/>
  <c r="AT63"/>
  <c i="7" r="J33"/>
  <c i="1" r="AV60"/>
  <c r="AT60"/>
  <c r="BD54"/>
  <c r="W33"/>
  <c i="9" r="J33"/>
  <c i="1" r="AV62"/>
  <c r="AT62"/>
  <c i="3" r="J30"/>
  <c i="1" r="AG56"/>
  <c i="5" r="J33"/>
  <c i="1" r="AV58"/>
  <c r="AT58"/>
  <c i="3" r="F33"/>
  <c i="1" r="AZ56"/>
  <c i="2" r="J33"/>
  <c i="1" r="AV55"/>
  <c r="AT55"/>
  <c i="5" r="F33"/>
  <c i="1" r="AZ58"/>
  <c i="9" r="F33"/>
  <c i="1" r="AZ62"/>
  <c r="BB54"/>
  <c r="AX54"/>
  <c i="8" r="F33"/>
  <c i="1" r="AZ61"/>
  <c i="6" r="F33"/>
  <c i="1" r="AZ59"/>
  <c i="4" l="1" r="BK93"/>
  <c r="J93"/>
  <c r="J59"/>
  <c i="2" r="BK117"/>
  <c r="J117"/>
  <c i="7" r="BK89"/>
  <c r="J89"/>
  <c r="J59"/>
  <c i="1" r="AG59"/>
  <c i="10" r="BK86"/>
  <c r="J86"/>
  <c r="J59"/>
  <c i="5" r="BK87"/>
  <c r="J87"/>
  <c r="J59"/>
  <c i="7" r="J90"/>
  <c r="J60"/>
  <c i="8" r="J39"/>
  <c i="6" r="J39"/>
  <c i="1" r="AN56"/>
  <c i="3" r="J39"/>
  <c i="2" r="J59"/>
  <c i="1" r="AN59"/>
  <c i="4" r="J30"/>
  <c i="1" r="AG57"/>
  <c r="AN57"/>
  <c r="AZ54"/>
  <c r="W29"/>
  <c i="2" r="J30"/>
  <c i="1" r="AG55"/>
  <c r="AN55"/>
  <c r="AU54"/>
  <c i="9" r="J30"/>
  <c i="1" r="AG62"/>
  <c r="AN62"/>
  <c r="W31"/>
  <c r="W32"/>
  <c r="AW54"/>
  <c r="AK30"/>
  <c i="2" l="1" r="J39"/>
  <c i="9" r="J39"/>
  <c i="4" r="J39"/>
  <c i="5" r="J30"/>
  <c i="1" r="AG58"/>
  <c r="AN58"/>
  <c r="AV54"/>
  <c r="AK29"/>
  <c i="10" r="J30"/>
  <c i="1" r="AG63"/>
  <c i="7" r="J30"/>
  <c i="1" r="AG60"/>
  <c i="10" l="1" r="J39"/>
  <c i="5" r="J39"/>
  <c i="7" r="J39"/>
  <c i="1" r="AN63"/>
  <c r="AN60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<sst xmlns="http://schemas.openxmlformats.org/spreadsheetml/2006/main">
  <si>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</si>
  <si>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</si>
  <si>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</si>
  <si>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</si>
  <si>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</si>
  <si>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{f5b3303d-307c-4c7d-8757-f1f9d30271fe}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</si>
  <si>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</si>
  <si>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</si>
  <si>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</si>
  <si>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</si>
  <si>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</si>
  <si>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</si>
  <si>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</si>
  <si>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</si>
  <si>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</si>
  <si>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</si>
  <si>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</si>
  <si>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Rybniště Areál TO - oprava</t>
  </si>
  <si>
    <t>KSO:</t>
  </si>
  <si>
    <t/>
  </si>
  <si>
    <t>CC-CZ:</t>
  </si>
  <si>
    <t>Místo:</t>
  </si>
  <si>
    <t xml:space="preserve"> </t>
  </si>
  <si>
    <t>Datum:</t>
  </si>
  <si>
    <t>13. 10. 2023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</si>
  <si>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</si>
  <si>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</si>
  <si>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</si>
  <si>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</si>
  <si>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</si>
  <si>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</si>
  <si>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</si>
  <si>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</si>
  <si>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</si>
  <si>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</si>
  <si>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</si>
  <si>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</si>
  <si>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</si>
  <si>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</si>
  <si>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</si>
  <si>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</si>
  <si>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</si>
  <si>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</si>
  <si>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</si>
  <si>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</si>
  <si>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</si>
  <si>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</si>
  <si>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</si>
  <si>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</si>
  <si>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</si>
  <si>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</si>
  <si>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</si>
  <si>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</si>
  <si>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</si>
  <si>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</si>
  <si>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</si>
  <si>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</si>
  <si>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</si>
  <si>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</si>
  <si>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</si>
  <si>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</si>
  <si>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</si>
  <si>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</si>
  <si>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</si>
  <si>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</si>
  <si>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</si>
  <si>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</si>
  <si>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</si>
  <si>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</si>
  <si>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</si>
  <si>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</si>
  <si>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</si>
  <si>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</si>
  <si>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</si>
  <si>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</si>
  <si>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</si>
  <si>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D1_01_1</t>
  </si>
  <si>
    <t>Stavební</t>
  </si>
  <si>
    <t>STA</t>
  </si>
  <si>
    <t>1</t>
  </si>
  <si>
    <t>{b17604e4-f3e5-48e7-a855-7c656f4b9dd7}</t>
  </si>
  <si>
    <t>2</t>
  </si>
  <si>
    <t>D1_01_2</t>
  </si>
  <si>
    <t>ZTI</t>
  </si>
  <si>
    <t>{4c50aa29-e59c-4f56-a51b-7db388479a6b}</t>
  </si>
  <si>
    <t>D1_01_3</t>
  </si>
  <si>
    <t>Topení</t>
  </si>
  <si>
    <t>{94c40c07-4f23-44f9-a4c4-f95d7678c36c}</t>
  </si>
  <si>
    <t>D1_01-4a</t>
  </si>
  <si>
    <t>Elektrotechnika - Hromosvod</t>
  </si>
  <si>
    <t>{fb7e13ee-17eb-49a0-a6da-03a5a9467c69}</t>
  </si>
  <si>
    <t>D1_01_4b</t>
  </si>
  <si>
    <t>Elektrotechnika - NN</t>
  </si>
  <si>
    <t>{7a72a7ee-d962-464e-bc8a-ed4994955a4b}</t>
  </si>
  <si>
    <t>D1_02_1</t>
  </si>
  <si>
    <t>Vodovodní přípojka</t>
  </si>
  <si>
    <t>{d75d1be1-448a-406e-894d-c2218a5a25e6}</t>
  </si>
  <si>
    <t>D1_02_2</t>
  </si>
  <si>
    <t>Kanalizační přípojka</t>
  </si>
  <si>
    <t>{c6eb19da-c0ff-48a5-9f23-5b3c568d7b94}</t>
  </si>
  <si>
    <t>D1_02_3</t>
  </si>
  <si>
    <t>Elektrotechnika - venkovní rozvody NN</t>
  </si>
  <si>
    <t>{f8ebddde-0725-4bd9-9745-de177fe00591}</t>
  </si>
  <si>
    <t>VRN</t>
  </si>
  <si>
    <t>Vedlejší rozpočtové náklady</t>
  </si>
  <si>
    <t>{3b903c2b-26b4-4bc0-bf4b-5c5fa967ac7a}</t>
  </si>
  <si>
    <t>KRYCÍ LIST SOUPISU PRACÍ</t>
  </si>
  <si>
    <t>Objekt:</t>
  </si>
  <si>
    <t>D1_01_1 - Stavební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</si>
  <si>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</si>
  <si>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</si>
  <si>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</si>
  <si>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</si>
  <si>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</si>
  <si>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</si>
  <si>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13 - Zemní práce - hloubené vykopávky</t>
  </si>
  <si>
    <t xml:space="preserve">    15 - Zemní práce - zajištění výkopu, násypu a svahu</t>
  </si>
  <si>
    <t xml:space="preserve">    16 - Zemní práce - přemístění výkopku</t>
  </si>
  <si>
    <t xml:space="preserve">    17 - Zemní práce - konstrukce ze zemin</t>
  </si>
  <si>
    <t xml:space="preserve">    2 - Zakládání</t>
  </si>
  <si>
    <t xml:space="preserve">    27 - Zakládání - základy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</si>
  <si>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</si>
  <si>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</si>
  <si>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</si>
  <si>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61 - Úprava povrchů vnitřní</t>
  </si>
  <si>
    <t xml:space="preserve">    62 - Úprava povrchů vnějších</t>
  </si>
  <si>
    <t xml:space="preserve">    63 - Podlahy a podlahové konstrukce</t>
  </si>
  <si>
    <t xml:space="preserve">    9 - Ostatní konstrukce a práce, bourání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</si>
  <si>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</si>
  <si>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</si>
  <si>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</si>
  <si>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</si>
  <si>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98 - Demolice a sanace</t>
  </si>
  <si>
    <t xml:space="preserve">    99 - Přesuny hmot a suti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</si>
  <si>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</si>
  <si>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</si>
  <si>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</si>
  <si>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</si>
  <si>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766.a - Truhlařské vnitřní - dveře</t>
  </si>
  <si>
    <t xml:space="preserve">    767 - Konstrukce zámečnické</t>
  </si>
  <si>
    <t xml:space="preserve">    767.a - zámečnické vnitřní - zárubně</t>
  </si>
  <si>
    <t xml:space="preserve">    767.c - zámečnické vnitřní - ostatní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</si>
  <si>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</si>
  <si>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</si>
  <si>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</si>
  <si>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</si>
  <si>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</si>
  <si>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</si>
  <si>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</si>
  <si>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</si>
  <si>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</si>
  <si>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</si>
  <si>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</si>
  <si>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</si>
  <si>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</si>
  <si>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</si>
  <si>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</si>
  <si>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</si>
  <si>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</si>
  <si>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</si>
  <si>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</si>
  <si>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</si>
  <si>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</si>
  <si>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</si>
  <si>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</si>
  <si>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</si>
  <si>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</si>
  <si>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</si>
  <si>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</t>
  </si>
  <si>
    <t>Zemní práce - hloubené vykopávky</t>
  </si>
  <si>
    <t>K</t>
  </si>
  <si>
    <t>131113702</t>
  </si>
  <si>
    <t>Hloubení nezapažených jam ručně s urovnáním dna do předepsaného profilu a spádu v hornině třídy těžitelnosti I skupiny 1 a 2 nesoudržných</t>
  </si>
  <si>
    <t>m3</t>
  </si>
  <si>
    <t>CS ÚRS 2023 02</t>
  </si>
  <si>
    <t>4</t>
  </si>
  <si>
    <t>Online PSC</t>
  </si>
  <si>
    <t>https://podminky.urs.cz/item/CS_URS_2023_02/131113702</t>
  </si>
  <si>
    <t>VV</t>
  </si>
  <si>
    <t>Viz. PD stavební část - výkresy půdorysu, výkresy řezů a Tech.zpr.</t>
  </si>
  <si>
    <t xml:space="preserve">zatřídění zeminy:  tř. 1-2 40%; tř. 3 60%</t>
  </si>
  <si>
    <t>.</t>
  </si>
  <si>
    <t>"komín - základ" (0,6*0,6*1)*0,4</t>
  </si>
  <si>
    <t>Součet</t>
  </si>
  <si>
    <t>131213702</t>
  </si>
  <si>
    <t>Hloubení nezapažených jam ručně s urovnáním dna do předepsaného profilu a spádu v hornině třídy těžitelnosti I skupiny 3 nesoudržných</t>
  </si>
  <si>
    <t>https://podminky.urs.cz/item/CS_URS_2023_02/131213702</t>
  </si>
  <si>
    <t>"komín - základ" (0,6*0,6*1)*0,6</t>
  </si>
  <si>
    <t>3</t>
  </si>
  <si>
    <t>139711111</t>
  </si>
  <si>
    <t>Vykopávka v uzavřených prostorech ručně v hornině třídy těžitelnosti I skupiny 1 až 3</t>
  </si>
  <si>
    <t>6</t>
  </si>
  <si>
    <t>https://podminky.urs.cz/item/CS_URS_2023_02/139711111</t>
  </si>
  <si>
    <t xml:space="preserve">zatřídění zeminy:  tř. 1-3 100%</t>
  </si>
  <si>
    <t>"buchar" 2,75*2,75*1,97</t>
  </si>
  <si>
    <t>"prostor pro kanalizaci" 1,4*0,41</t>
  </si>
  <si>
    <t>Zemní práce - zajištění výkopu, násypu a svahu</t>
  </si>
  <si>
    <t>151101102</t>
  </si>
  <si>
    <t>Zřízení pažení a rozepření stěn rýh pro podzemní vedení příložné pro jakoukoliv mezerovitost, hloubky přes 2 do 4 m</t>
  </si>
  <si>
    <t>m2</t>
  </si>
  <si>
    <t>8</t>
  </si>
  <si>
    <t>https://podminky.urs.cz/item/CS_URS_2023_02/151101102</t>
  </si>
  <si>
    <t>"buchar" 2,75*4*1,97</t>
  </si>
  <si>
    <t>5</t>
  </si>
  <si>
    <t>151101112</t>
  </si>
  <si>
    <t>Odstranění pažení a rozepření stěn rýh pro podzemní vedení s uložením materiálu na vzdálenost do 3 m od kraje výkopu příložné, hloubky přes 2 do 4 m</t>
  </si>
  <si>
    <t>10</t>
  </si>
  <si>
    <t>https://podminky.urs.cz/item/CS_URS_2023_02/151101112</t>
  </si>
  <si>
    <t>16</t>
  </si>
  <si>
    <t>Zemní práce - přemístění výkopku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</si>
  <si>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</si>
  <si>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</si>
  <si>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12</t>
  </si>
  <si>
    <t>https://podminky.urs.cz/item/CS_URS_2023_02/162211311</t>
  </si>
  <si>
    <t>předpokládaný přesun do 50 m</t>
  </si>
  <si>
    <t>7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</si>
  <si>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</si>
  <si>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</si>
  <si>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14</t>
  </si>
  <si>
    <t>https://podminky.urs.cz/item/CS_URS_2023_02/162211319</t>
  </si>
  <si>
    <t>15,472*4 "Přepočtené koeficientem množství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</si>
  <si>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</si>
  <si>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</si>
  <si>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</si>
  <si>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Přesun zeminy do 15 km</t>
  </si>
  <si>
    <t>"přebytečná zemina" 14,898*2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</si>
  <si>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</si>
  <si>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</si>
  <si>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</si>
  <si>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</t>
  </si>
  <si>
    <t>https://podminky.urs.cz/item/CS_URS_2023_02/162751119</t>
  </si>
  <si>
    <t>29,796*14 "Přepočtené koeficientem množství</t>
  </si>
  <si>
    <t>167111101</t>
  </si>
  <si>
    <t>Nakládání, skládání a překládání neulehlého výkopku nebo sypaniny ručně nakládání, z hornin třídy těžitelnosti I, skupiny 1 až 3</t>
  </si>
  <si>
    <t>20</t>
  </si>
  <si>
    <t>https://podminky.urs.cz/item/CS_URS_2023_02/167111101</t>
  </si>
  <si>
    <t>"přesun zeminy pro zásypy" 0,574</t>
  </si>
  <si>
    <t>"zemina pro separaci" 15,472-0,574</t>
  </si>
  <si>
    <t>17</t>
  </si>
  <si>
    <t>Zemní práce - konstrukce ze zemin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</si>
  <si>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</si>
  <si>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</si>
  <si>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</si>
  <si>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</si>
  <si>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22</t>
  </si>
  <si>
    <t>https://podminky.urs.cz/item/CS_URS_2023_02/171201231</t>
  </si>
  <si>
    <t>"zemina pro separaci" (15,472-0,574)*2</t>
  </si>
  <si>
    <t>171251201</t>
  </si>
  <si>
    <t>Uložení sypaniny na skládky nebo meziskládky bez hutnění s upravením uložené sypaniny do předepsaného tvaru</t>
  </si>
  <si>
    <t>24</t>
  </si>
  <si>
    <t>https://podminky.urs.cz/item/CS_URS_2023_02/171251201</t>
  </si>
  <si>
    <t>"výkopek" 15,472</t>
  </si>
  <si>
    <t>174101101</t>
  </si>
  <si>
    <t>Zásyp jam, šachet rýh nebo kolem objektů sypaninou se zhutněním</t>
  </si>
  <si>
    <t>26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</si>
  <si>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</si>
  <si>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</si>
  <si>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28</t>
  </si>
  <si>
    <t>https://podminky.urs.cz/item/CS_URS_2023_02/175111101</t>
  </si>
  <si>
    <t>"ležeta kanalizace" 0,4*2*0,4</t>
  </si>
  <si>
    <t>M</t>
  </si>
  <si>
    <t>58337303</t>
  </si>
  <si>
    <t>štěrkopísek frakce 0/8</t>
  </si>
  <si>
    <t>30</t>
  </si>
  <si>
    <t>0,32*1,85 "Přepočtené koeficientem množství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</si>
  <si>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</si>
  <si>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</si>
  <si>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32</t>
  </si>
  <si>
    <t>https://podminky.urs.cz/item/CS_URS_2023_02/175111201</t>
  </si>
  <si>
    <t>"buchar - stěny" (2,75*4)*1,5*0,15</t>
  </si>
  <si>
    <t>58333674</t>
  </si>
  <si>
    <t>kamenivo těžené hrubé frakce 16/32</t>
  </si>
  <si>
    <t>34</t>
  </si>
  <si>
    <t>2,475*2 "Přepočtené koeficientem množství</t>
  </si>
  <si>
    <t>Zakládání</t>
  </si>
  <si>
    <t>27</t>
  </si>
  <si>
    <t>Zakládání - základy</t>
  </si>
  <si>
    <t>271532212</t>
  </si>
  <si>
    <t>Podsyp pod základové konstrukce se zhutněním a urovnáním povrchu z kameniva hrubého, frakce 16 - 32 mm</t>
  </si>
  <si>
    <t>36</t>
  </si>
  <si>
    <t>https://podminky.urs.cz/item/CS_URS_2023_02/271532212</t>
  </si>
  <si>
    <t>provedeno ve dvou vrstvách</t>
  </si>
  <si>
    <t>"buchar" (2,75*2,75*0,25)*2</t>
  </si>
  <si>
    <t>19</t>
  </si>
  <si>
    <t>273311611</t>
  </si>
  <si>
    <t>Základy z betonu prostého desky z betonu kamenem prokládaného tř. C 16/20</t>
  </si>
  <si>
    <t>38</t>
  </si>
  <si>
    <t>https://podminky.urs.cz/item/CS_URS_2023_02/273311611</t>
  </si>
  <si>
    <t>"buchar - horní deska" 2,75*2,75*0,65</t>
  </si>
  <si>
    <t>275321311</t>
  </si>
  <si>
    <t>Základy z betonu železového (bez výztuže) patky z betonu bez zvláštních nároků na prostředí tř. C 16/20</t>
  </si>
  <si>
    <t>40</t>
  </si>
  <si>
    <t>https://podminky.urs.cz/item/CS_URS_2023_02/275321311</t>
  </si>
  <si>
    <t>"komín - základ" (0,6*0,6*1)</t>
  </si>
  <si>
    <t>275361821</t>
  </si>
  <si>
    <t>Výztuž základů patek z betonářské oceli 10 505 (R)</t>
  </si>
  <si>
    <t>42</t>
  </si>
  <si>
    <t>https://podminky.urs.cz/item/CS_URS_2023_02/275361821</t>
  </si>
  <si>
    <t>stupeň vyztužení 10%</t>
  </si>
  <si>
    <t>"komín - základ" (0,6*0,6*1)*0,1</t>
  </si>
  <si>
    <t>279113141</t>
  </si>
  <si>
    <t>Základové zdi z tvárnic ztraceného bednění včetně výplně z betonu bez zvláštních nároků na vliv prostředí třídy C 20/25, tloušťky zdiva 150 mm</t>
  </si>
  <si>
    <t>44</t>
  </si>
  <si>
    <t>https://podminky.urs.cz/item/CS_URS_2023_02/279113141</t>
  </si>
  <si>
    <t>"buchar - zdivo" 2,41*1,5*4</t>
  </si>
  <si>
    <t>23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</si>
  <si>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</si>
  <si>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</si>
  <si>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46</t>
  </si>
  <si>
    <t>https://podminky.urs.cz/item/CS_URS_2023_02/279361821</t>
  </si>
  <si>
    <t>"buchar - zdivo" (2,41*1,5*4)*0,15*0,1</t>
  </si>
  <si>
    <t>Svislé a kompletní konstrukce</t>
  </si>
  <si>
    <t>342244121</t>
  </si>
  <si>
    <t>Příčky jednoduché z cihel děrovaných klasických spojených na pero a drážku na maltu M5, pevnost cihel do P15, tl. příčky 140 mm</t>
  </si>
  <si>
    <t>48</t>
  </si>
  <si>
    <t>https://podminky.urs.cz/item/CS_URS_2023_02/342244121</t>
  </si>
  <si>
    <t>"dělící příčka" 9*5,7-0,5*9</t>
  </si>
  <si>
    <t>25</t>
  </si>
  <si>
    <t>311235211</t>
  </si>
  <si>
    <t>Zdivo jednovrstvé z cihel děrovaných broušených na celoplošnou tenkovrstvou maltu, pevnost cihel do P10, tl. zdiva 440 mm</t>
  </si>
  <si>
    <t>50</t>
  </si>
  <si>
    <t>https://podminky.urs.cz/item/CS_URS_2023_02/311235211</t>
  </si>
  <si>
    <t>"m.č. 1.01" 4*(1,8*3,1)</t>
  </si>
  <si>
    <t>"m.č. 1.02" 1*(1,8*3,1)</t>
  </si>
  <si>
    <t>314235203</t>
  </si>
  <si>
    <t>Komín jednoprůduchový cihelný s izostatickými vložkami komínové těleso výšky 3 m z keramických broušených tvarovek, světlý průměr vložky 20 cm</t>
  </si>
  <si>
    <t>soubor</t>
  </si>
  <si>
    <t>52</t>
  </si>
  <si>
    <t>https://podminky.urs.cz/item/CS_URS_2023_02/314235203</t>
  </si>
  <si>
    <t>"komínové těleso" 1</t>
  </si>
  <si>
    <t>314235213</t>
  </si>
  <si>
    <t>Komín jednoprůduchový cihelný s izostatickými vložkami komínové těleso výšky 3 m z keramických broušených tvarovek, světlý průměr vložky Příplatek k ceně za každý další i započatý metr výšky komínového tělesa přes 3 m, světlý průměr vložky 20 cm</t>
  </si>
  <si>
    <t>m</t>
  </si>
  <si>
    <t>54</t>
  </si>
  <si>
    <t>https://podminky.urs.cz/item/CS_URS_2023_02/314235213</t>
  </si>
  <si>
    <t>celková výška komínového tělesa - 6,66 m</t>
  </si>
  <si>
    <t>"komínové těleso" 4</t>
  </si>
  <si>
    <t>314236135</t>
  </si>
  <si>
    <t>Ukončení jednoprůduchového cihelného komínu krycí deska nadstřešní části komínu z komínového návleku, pohledových prstenců a pouze vyzděné základní jednoprůduchová</t>
  </si>
  <si>
    <t>kus</t>
  </si>
  <si>
    <t>56</t>
  </si>
  <si>
    <t>https://podminky.urs.cz/item/CS_URS_2023_02/314236135</t>
  </si>
  <si>
    <t>29</t>
  </si>
  <si>
    <t>317235511</t>
  </si>
  <si>
    <t>Doplnění říms z cihelných příčkovek na cementovou maltu (s dodáním hmot) vyložených do 300 mm</t>
  </si>
  <si>
    <t>58</t>
  </si>
  <si>
    <t>https://podminky.urs.cz/item/CS_URS_2023_02/317235511</t>
  </si>
  <si>
    <t>předpokládaná výměna do 10% délky římsy</t>
  </si>
  <si>
    <t xml:space="preserve"> - cihelná římsa</t>
  </si>
  <si>
    <t>"JZ strana" (1,56+1,56)*0,1</t>
  </si>
  <si>
    <t>"JV strana" 25,17*0,1</t>
  </si>
  <si>
    <t>"SZ strana" 25,17*0,1</t>
  </si>
  <si>
    <t>"SV strana" 11,69*0,1</t>
  </si>
  <si>
    <t>317944321</t>
  </si>
  <si>
    <t>Válcované nosníky dodatečně osazované do připravených otvorů bez zazdění hlav do č. 12</t>
  </si>
  <si>
    <t>60</t>
  </si>
  <si>
    <t>https://podminky.urs.cz/item/CS_URS_2023_02/317944321</t>
  </si>
  <si>
    <t>"nosník nad dveřmi" 1,7*11,1*0,001</t>
  </si>
  <si>
    <t>"prořez a ztratné 10%" 0,019*0,1</t>
  </si>
  <si>
    <t>31</t>
  </si>
  <si>
    <t>346244381</t>
  </si>
  <si>
    <t>Plentování ocelových válcovaných nosníků jednostranné cihlami na maltu, výška stojiny do 200 mm</t>
  </si>
  <si>
    <t>62</t>
  </si>
  <si>
    <t>https://podminky.urs.cz/item/CS_URS_2023_02/346244381</t>
  </si>
  <si>
    <t>"nosník I 120" 0,12*2*1,65</t>
  </si>
  <si>
    <t>Vodorovné konstrukce</t>
  </si>
  <si>
    <t>417321414</t>
  </si>
  <si>
    <t>Ztužující pásy a věnce z betonu železového (bez výztuže) tř. C 20/25</t>
  </si>
  <si>
    <t>64</t>
  </si>
  <si>
    <t>https://podminky.urs.cz/item/CS_URS_2023_02/417321414</t>
  </si>
  <si>
    <t>dělící příčka</t>
  </si>
  <si>
    <t>"první řada" 9*0,25*0,25</t>
  </si>
  <si>
    <t>"druhá řada" 9*0,25*0,25</t>
  </si>
  <si>
    <t>33</t>
  </si>
  <si>
    <t>417351115</t>
  </si>
  <si>
    <t>Bednění bočnic ztužujících pásů a věnců včetně vzpěr zřízení</t>
  </si>
  <si>
    <t>66</t>
  </si>
  <si>
    <t>https://podminky.urs.cz/item/CS_URS_2023_02/417351115</t>
  </si>
  <si>
    <t>dělící příčka - bednění oboustranně</t>
  </si>
  <si>
    <t>"první řada" 9*0,40*2</t>
  </si>
  <si>
    <t>"druhá řada" 9*0,40*2</t>
  </si>
  <si>
    <t>417351116</t>
  </si>
  <si>
    <t>Bednění bočnic ztužujících pásů a věnců včetně vzpěr odstranění</t>
  </si>
  <si>
    <t>68</t>
  </si>
  <si>
    <t>https://podminky.urs.cz/item/CS_URS_2023_02/417351116</t>
  </si>
  <si>
    <t>35</t>
  </si>
  <si>
    <t>417361821</t>
  </si>
  <si>
    <t>Výztuž ztužujících pásů a věnců z betonářské oceli 10 505 (R) nebo BSt 500</t>
  </si>
  <si>
    <t>70</t>
  </si>
  <si>
    <t>https://podminky.urs.cz/item/CS_URS_2023_02/417361821</t>
  </si>
  <si>
    <t>"hlavní výztuž" (9*4*0,8*0,001)*2</t>
  </si>
  <si>
    <t>"vedlejší výztuž" ((9/0,2)*0,48*0,001)*2</t>
  </si>
  <si>
    <t>Úpravy povrchů, podlahy a osazování výplní</t>
  </si>
  <si>
    <t>61</t>
  </si>
  <si>
    <t>Úprava povrchů vnitřní</t>
  </si>
  <si>
    <t>612135101</t>
  </si>
  <si>
    <t>Hrubá výplň rýh maltou jakékoli šířky rýhy ve stěnách</t>
  </si>
  <si>
    <t>72</t>
  </si>
  <si>
    <t>https://podminky.urs.cz/item/CS_URS_2023_02/612135101</t>
  </si>
  <si>
    <t>- příprava profese"</t>
  </si>
  <si>
    <t>"montážní rýha š. 30mm" 25*0,03</t>
  </si>
  <si>
    <t>"montážní rýha š. 70mm" 30*0,07</t>
  </si>
  <si>
    <t>"montážní rýha š. 100mm" 2*0,1</t>
  </si>
  <si>
    <t>"montážní rýha š. 150mm" 1,76*0,15</t>
  </si>
  <si>
    <t>37</t>
  </si>
  <si>
    <t>612131351</t>
  </si>
  <si>
    <t>Sanační postřik vnitřních omítaných ploch vápenocementový nanášený strojně celoplošně stěn</t>
  </si>
  <si>
    <t>74</t>
  </si>
  <si>
    <t>https://podminky.urs.cz/item/CS_URS_2023_02/612131351</t>
  </si>
  <si>
    <t>vnitřní omítky - výška 1,1m</t>
  </si>
  <si>
    <t>"m.č. 1.01" (69,02-4,05*2)*1,1</t>
  </si>
  <si>
    <t>"m.č. 1.02" (30,58-1,3)*1,1</t>
  </si>
  <si>
    <t>612142001</t>
  </si>
  <si>
    <t>Potažení vnitřních ploch pletivem v ploše nebo pruzích, na plném podkladu sklovláknitým vtlačením do tmelu stěn</t>
  </si>
  <si>
    <t>76</t>
  </si>
  <si>
    <t>https://podminky.urs.cz/item/CS_URS_2023_02/612142001</t>
  </si>
  <si>
    <t xml:space="preserve">vnitřní omítky  - překlenutí nové spáry mezi stávajícím a novým zdivem - šířka pásu 0,5 m</t>
  </si>
  <si>
    <t>"okna" (3,1+1,8+3,1)*5*0,5</t>
  </si>
  <si>
    <t>"nová příčka" 1*5,9*0,5</t>
  </si>
  <si>
    <t>39</t>
  </si>
  <si>
    <t>612316321</t>
  </si>
  <si>
    <t>Omítka sanační vápenná vnitřních ploch jednovrstvá jednovrstvá, tloušťky do 20 mm nanášená strojně svislých konstrukcí stěn</t>
  </si>
  <si>
    <t>78</t>
  </si>
  <si>
    <t>https://podminky.urs.cz/item/CS_URS_2023_02/612316321</t>
  </si>
  <si>
    <t>612131300</t>
  </si>
  <si>
    <t>Podkladní a spojovací vrstva vnitřních omítaných ploch vápenný postřik nanášený strojně celoplošně stěn</t>
  </si>
  <si>
    <t>80</t>
  </si>
  <si>
    <t>https://podminky.urs.cz/item/CS_URS_2023_02/612131300</t>
  </si>
  <si>
    <t>vnitřní omítky - výška od 1,1m</t>
  </si>
  <si>
    <t>"m.č. 1.01" 69,02*3,98-2*(4,05*3,07)-1,25*1,97-2*(1,8*3,1)</t>
  </si>
  <si>
    <t>"m.č. 1.02" 30,58*3,98-2*(1,8*3,1)-1,25*1,97</t>
  </si>
  <si>
    <t>"ostění" (4*(1,8+3,1*2)+2*(4,05*2+4,07))*0,25</t>
  </si>
  <si>
    <t>41</t>
  </si>
  <si>
    <t>612321111</t>
  </si>
  <si>
    <t>Omítka vápenocementová vnitřních ploch nanášená ručně jednovrstvá, tloušťky do 10 mm hrubá zatřená svislých konstrukcí stěn</t>
  </si>
  <si>
    <t>82</t>
  </si>
  <si>
    <t>https://podminky.urs.cz/item/CS_URS_2023_02/612321111</t>
  </si>
  <si>
    <t>612321191</t>
  </si>
  <si>
    <t>Omítka vápenocementová vnitřních ploch nanášená ručně Příplatek k cenám za každých dalších i započatých 5 mm tloušťky omítky přes 10 mm stěn</t>
  </si>
  <si>
    <t>84</t>
  </si>
  <si>
    <t>https://podminky.urs.cz/item/CS_URS_2023_02/612321191</t>
  </si>
  <si>
    <t>358,381*2 "Přepočtené koeficientem množství</t>
  </si>
  <si>
    <t>43</t>
  </si>
  <si>
    <t>612311131</t>
  </si>
  <si>
    <t>Potažení vnitřních ploch vápenným štukem tloušťky do 3 mm svislých konstrukcí stěn</t>
  </si>
  <si>
    <t>86</t>
  </si>
  <si>
    <t>https://podminky.urs.cz/item/CS_URS_2023_02/612311131</t>
  </si>
  <si>
    <t>619991011</t>
  </si>
  <si>
    <t>Zakrytí vnitřních ploch před znečištěním včetně pozdějšího odkrytí konstrukcí a prvků obalením fólií a přelepením páskou</t>
  </si>
  <si>
    <t>88</t>
  </si>
  <si>
    <t>https://podminky.urs.cz/item/CS_URS_2023_02/619991011</t>
  </si>
  <si>
    <t>Viz PD stavební část - výkresy půdorysů, výkresy řezů a Tech.zpr.</t>
  </si>
  <si>
    <t>"otvory a konstrukce" 35</t>
  </si>
  <si>
    <t>45</t>
  </si>
  <si>
    <t>619991021</t>
  </si>
  <si>
    <t>Zakrytí vnitřních ploch před znečištěním včetně pozdějšího odkrytí rámů oken a dveří, keramických soklů oblepením malířskou páskou</t>
  </si>
  <si>
    <t>90</t>
  </si>
  <si>
    <t>https://podminky.urs.cz/item/CS_URS_2023_02/619991021</t>
  </si>
  <si>
    <t>"otvory a konstrukce" 45</t>
  </si>
  <si>
    <t>622143003</t>
  </si>
  <si>
    <t>Montáž omítkových profilů plastových, pozinkovaných nebo dřevěných upevněných vtlačením do podkladní vrstvy nebo přibitím rohových s tkaninou</t>
  </si>
  <si>
    <t>92</t>
  </si>
  <si>
    <t>https://podminky.urs.cz/item/CS_URS_2023_02/622143003</t>
  </si>
  <si>
    <t>- vnitřní konstrukce</t>
  </si>
  <si>
    <t>"rohy zděných konstrukcí " 1*5,9</t>
  </si>
  <si>
    <t>"rohy špalet" 4*(1,8+3,1*2)+2*(4,07+4,05*2)</t>
  </si>
  <si>
    <t>Mezisoučet</t>
  </si>
  <si>
    <t>- vnější konstrukce</t>
  </si>
  <si>
    <t>"rohy zděných konstrukcí " 4*5,9</t>
  </si>
  <si>
    <t>47</t>
  </si>
  <si>
    <t>55343023</t>
  </si>
  <si>
    <t>profil rohový Pz s kulatou hlavou pro vnitřní omítky tl 15mm</t>
  </si>
  <si>
    <t>94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</si>
  <si>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</si>
  <si>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</si>
  <si>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96</t>
  </si>
  <si>
    <t>https://podminky.urs.cz/item/CS_URS_2023_02/622143004</t>
  </si>
  <si>
    <t>- vněšíkonstrukce</t>
  </si>
  <si>
    <t>49</t>
  </si>
  <si>
    <t>59051476</t>
  </si>
  <si>
    <t>profil začišťovací PVC 9mm s výztužnou tkaninou pro ostění ETICS</t>
  </si>
  <si>
    <t>98</t>
  </si>
  <si>
    <t>629991012</t>
  </si>
  <si>
    <t>Zakrytí vnějších ploch před znečištěním včetně pozdějšího odkrytí výplní otvorů a svislých ploch fólií přilepenou na začišťovací lištu</t>
  </si>
  <si>
    <t>102</t>
  </si>
  <si>
    <t>https://podminky.urs.cz/item/CS_URS_2023_02/629991012</t>
  </si>
  <si>
    <t>Změřeno v programu Auto CAD</t>
  </si>
  <si>
    <t>"otvory okenní" 4*(1,8*3,1)*2</t>
  </si>
  <si>
    <t>"vrata" 2*(4,5*4,7)*2</t>
  </si>
  <si>
    <t>Úprava povrchů vnějších</t>
  </si>
  <si>
    <t>51</t>
  </si>
  <si>
    <t>622125111</t>
  </si>
  <si>
    <t>Vyplnění spár vnějších povrchů cementovou maltou, ploch z tvárnic nebo kamene stěn</t>
  </si>
  <si>
    <t>104</t>
  </si>
  <si>
    <t>https://podminky.urs.cz/item/CS_URS_2023_02/622125111</t>
  </si>
  <si>
    <t>Viz PD stavební část - výkresy půdorysu, výkresy řezů a Tech.zpr.</t>
  </si>
  <si>
    <t>"JZ strana" 1,29+1,38</t>
  </si>
  <si>
    <t>"JV strana" 25,02</t>
  </si>
  <si>
    <t>"SZ strana" 21,56</t>
  </si>
  <si>
    <t>"SV strana" 10,27</t>
  </si>
  <si>
    <t>622131301</t>
  </si>
  <si>
    <t>Podkladní a spojovací vrstva vnějších omítaných ploch cementový postřik nanášený strojně celoplošně stěn</t>
  </si>
  <si>
    <t>106</t>
  </si>
  <si>
    <t>https://podminky.urs.cz/item/CS_URS_2023_02/622131301</t>
  </si>
  <si>
    <t>"JZ strana" 20,15</t>
  </si>
  <si>
    <t>"JV strana" 81,39</t>
  </si>
  <si>
    <t>"SZ strana" 42,8</t>
  </si>
  <si>
    <t>"SV strana" 81,39</t>
  </si>
  <si>
    <t>"ostění" 9*9,8*0,125+17,5*2*0,125</t>
  </si>
  <si>
    <t>53</t>
  </si>
  <si>
    <t>622151011</t>
  </si>
  <si>
    <t>Penetrační nátěr vnějších pastovitých tenkovrstvých omítek silikátový stěn</t>
  </si>
  <si>
    <t>108</t>
  </si>
  <si>
    <t>https://podminky.urs.cz/item/CS_URS_2023_02/622151011</t>
  </si>
  <si>
    <t>622321321</t>
  </si>
  <si>
    <t>Omítka vápenocementová vnějších ploch nanášená strojně jednovrstvá, tloušťky do 15 mm hladká stěn</t>
  </si>
  <si>
    <t>110</t>
  </si>
  <si>
    <t>https://podminky.urs.cz/item/CS_URS_2023_02/622321321</t>
  </si>
  <si>
    <t>55</t>
  </si>
  <si>
    <t>622321391</t>
  </si>
  <si>
    <t>Omítka vápenocementová vnějších ploch nanášená strojně Příplatek k cenám za každých dalších i započatých 5 mm tloušťky omítky přes 15 mm stěn</t>
  </si>
  <si>
    <t>112</t>
  </si>
  <si>
    <t>https://podminky.urs.cz/item/CS_URS_2023_02/622321391</t>
  </si>
  <si>
    <t>622531012r01</t>
  </si>
  <si>
    <t>Tenkovrstvá silikonová zrnitá omítka zrnitost 1,5 mm vnějších stěn - vyztužená vlákny 2,1 kg/m2</t>
  </si>
  <si>
    <t>114</t>
  </si>
  <si>
    <t>57</t>
  </si>
  <si>
    <t>629995101</t>
  </si>
  <si>
    <t>Očištění vnějších ploch tlakovou vodou omytím</t>
  </si>
  <si>
    <t>116</t>
  </si>
  <si>
    <t>https://podminky.urs.cz/item/CS_URS_2023_02/629995101</t>
  </si>
  <si>
    <t xml:space="preserve"> - kamenný sokl</t>
  </si>
  <si>
    <t>"JZ strana" (1,56+1,56)*(0,15+0,1)</t>
  </si>
  <si>
    <t>"JV strana" 25,17*(0,15+0,1)</t>
  </si>
  <si>
    <t>"SZ strana" 25,17*(0,15+0,1)</t>
  </si>
  <si>
    <t>"SV strana" 11,69*(0,15+0,1)</t>
  </si>
  <si>
    <t>63</t>
  </si>
  <si>
    <t>Podlahy a podlahové konstrukce</t>
  </si>
  <si>
    <t>631311122</t>
  </si>
  <si>
    <t>Mazanina z betonu prostého bez zvýšených nároků na prostředí tl. přes 80 do 120 mm tř. C 8/10</t>
  </si>
  <si>
    <t>118</t>
  </si>
  <si>
    <t>https://podminky.urs.cz/item/CS_URS_2023_02/631311122</t>
  </si>
  <si>
    <t>"podkladová mazanina - buchar" 2,75*2,75*0,10</t>
  </si>
  <si>
    <t>59</t>
  </si>
  <si>
    <t>631311136</t>
  </si>
  <si>
    <t>Mazanina z betonu prostého bez zvýšených nároků na prostředí tl. přes 120 do 240 mm tř. C 25/30</t>
  </si>
  <si>
    <t>120</t>
  </si>
  <si>
    <t>https://podminky.urs.cz/item/CS_URS_2023_02/631311136</t>
  </si>
  <si>
    <t>stávající podlahy - tl. 190 mm</t>
  </si>
  <si>
    <t>"m.č. 1.01" (151,2+10,8+6,6)*0,19</t>
  </si>
  <si>
    <t>"m.č. 1.02" 83,15*0,19</t>
  </si>
  <si>
    <t>631319013</t>
  </si>
  <si>
    <t>Příplatek k cenám mazanin za úpravu povrchu mazaniny přehlazením, mazanina tl. přes 120 do 240 mm</t>
  </si>
  <si>
    <t>122</t>
  </si>
  <si>
    <t>https://podminky.urs.cz/item/CS_URS_2023_02/631319013</t>
  </si>
  <si>
    <t>631311136r01</t>
  </si>
  <si>
    <t>Mazanina tl přes 240 mm z betonu prostého bez zvýšených nároků na prostředí tř. C 25/30</t>
  </si>
  <si>
    <t>124</t>
  </si>
  <si>
    <t>"podkladová mazanina - buchar" 2,15*2,15*1,05</t>
  </si>
  <si>
    <t>631319203</t>
  </si>
  <si>
    <t>Příplatek k cenám betonových mazanin za vyztužení ocelovými vlákny (drátkobeton) objemové vyztužení 25 kg/m3</t>
  </si>
  <si>
    <t>126</t>
  </si>
  <si>
    <t>https://podminky.urs.cz/item/CS_URS_2023_02/631319203</t>
  </si>
  <si>
    <t>631351101</t>
  </si>
  <si>
    <t>Bednění v podlahách rýh a hran zřízení</t>
  </si>
  <si>
    <t>128</t>
  </si>
  <si>
    <t>https://podminky.urs.cz/item/CS_URS_2023_02/631351101</t>
  </si>
  <si>
    <t>bednění v nových podlahách</t>
  </si>
  <si>
    <t>"m.č. 1.01 - montážní jáma" 43,57*0,2</t>
  </si>
  <si>
    <t>"m.č. 1.02 - buchar"6,5*0,2</t>
  </si>
  <si>
    <t>631351102</t>
  </si>
  <si>
    <t>Bednění v podlahách rýh a hran odstranění</t>
  </si>
  <si>
    <t>130</t>
  </si>
  <si>
    <t>https://podminky.urs.cz/item/CS_URS_2023_02/631351102</t>
  </si>
  <si>
    <t>65</t>
  </si>
  <si>
    <t>631362021</t>
  </si>
  <si>
    <t>Výztuž mazanin ze svařovaných sítí z drátů typu KARI</t>
  </si>
  <si>
    <t>132</t>
  </si>
  <si>
    <t>https://podminky.urs.cz/item/CS_URS_2023_02/631362021</t>
  </si>
  <si>
    <t>"m.č. 1.01" (151,2+10,8+6,6)*7,9*1,15*0,001</t>
  </si>
  <si>
    <t>"m.č. 1.02" 83,15*7,9*1,15*0,001</t>
  </si>
  <si>
    <t>633992111</t>
  </si>
  <si>
    <t>Odmaštění betonových podlah od olejových nánosů</t>
  </si>
  <si>
    <t>134</t>
  </si>
  <si>
    <t>https://podminky.urs.cz/item/CS_URS_2023_02/633992111</t>
  </si>
  <si>
    <t>referenční výrobek: "Entoler"</t>
  </si>
  <si>
    <t>stávající podlahy</t>
  </si>
  <si>
    <t>"m.č. 1.01" 151,2-12,29-10,8-6,6</t>
  </si>
  <si>
    <t>"m.č. 1.02" 83,15</t>
  </si>
  <si>
    <t>- u montážní jámy je počítáno s tím, že práce spojené s odmaštěním povrchů, budou muset být provedeny ve dvou krocích</t>
  </si>
  <si>
    <t>"montážní jáma" 19,12*2</t>
  </si>
  <si>
    <t>"montážní jáma - svislé stěny" (19,12*0,62*2)*2</t>
  </si>
  <si>
    <t>67</t>
  </si>
  <si>
    <t>634111114</t>
  </si>
  <si>
    <t>Obvodová dilatace mezi stěnou a mazaninou nebo potěrem pružnou těsnicí páskou na bázi syntetického kaučuku výšky 100 mm</t>
  </si>
  <si>
    <t>136</t>
  </si>
  <si>
    <t>https://podminky.urs.cz/item/CS_URS_2023_02/634111114</t>
  </si>
  <si>
    <t>"m.č. 1.01" 49,8-4,05*2-3,35</t>
  </si>
  <si>
    <t>"m.č. 1.02" 47,3-3,35</t>
  </si>
  <si>
    <t>"dilatace buchar" 2,75*3</t>
  </si>
  <si>
    <t>634113115</t>
  </si>
  <si>
    <t>Výplň dilatačních spár mazanin plastovým profilem výšky 80 mm</t>
  </si>
  <si>
    <t>138</t>
  </si>
  <si>
    <t>https://podminky.urs.cz/item/CS_URS_2023_02/634113115</t>
  </si>
  <si>
    <t>obvodová dilatace</t>
  </si>
  <si>
    <t>dilatace v ploše</t>
  </si>
  <si>
    <t>"podlahová plocha dílny" 25,87+12,26*3+3,35</t>
  </si>
  <si>
    <t>69</t>
  </si>
  <si>
    <t>634661111</t>
  </si>
  <si>
    <t>Výplň dilatačních spar mazanin silikonovým tmelem, šířka spáry do 5 mm</t>
  </si>
  <si>
    <t>140</t>
  </si>
  <si>
    <t>https://podminky.urs.cz/item/CS_URS_2023_02/634661111</t>
  </si>
  <si>
    <t>634911114</t>
  </si>
  <si>
    <t>Řezání dilatačních nebo smršťovacích spár v čerstvé betonové mazanině nebo potěru šířky do 5 mm, hloubky přes 50 do 80 mm</t>
  </si>
  <si>
    <t>142</t>
  </si>
  <si>
    <t>https://podminky.urs.cz/item/CS_URS_2023_02/634911114</t>
  </si>
  <si>
    <t>Ostatní konstrukce a práce, bourání</t>
  </si>
  <si>
    <t>Lešení a stavební výtahy</t>
  </si>
  <si>
    <t>71</t>
  </si>
  <si>
    <t>941111111</t>
  </si>
  <si>
    <t>Lešení řadové trubkové lehké pracovní s podlahami s provozním zatížením tř. 3 do 200 kg/m2 šířky tř. W06 od 0,6 do 0,9 m výšky do 10 m montáž</t>
  </si>
  <si>
    <t>144</t>
  </si>
  <si>
    <t>https://podminky.urs.cz/item/CS_URS_2023_02/941111111</t>
  </si>
  <si>
    <t>"venkovní lešení" 72,28*5,5-2*(4*4)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</si>
  <si>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</si>
  <si>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</si>
  <si>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146</t>
  </si>
  <si>
    <t>https://podminky.urs.cz/item/CS_URS_2023_02/941111211</t>
  </si>
  <si>
    <t>365,54*50 "Přepočtené koeficientem množství</t>
  </si>
  <si>
    <t>73</t>
  </si>
  <si>
    <t>941111811</t>
  </si>
  <si>
    <t>Lešení řadové trubkové lehké pracovní s podlahami s provozním zatížením tř. 3 do 200 kg/m2 šířky tř. W06 od 0,6 do 0,9 m výšky do 10 m demontáž</t>
  </si>
  <si>
    <t>148</t>
  </si>
  <si>
    <t>https://podminky.urs.cz/item/CS_URS_2023_02/941111811</t>
  </si>
  <si>
    <t>941111311</t>
  </si>
  <si>
    <t>Odborná prohlídka lešení řadového trubkového lehkého pracovního s podlahami s provozním zatížením tř. 3 do 200 kg/m2 šířky tř. W06 až W12 od 0,6 m do 1,5 m výšky do 25 m, celkové plochy do 500 m2 nezakrytého</t>
  </si>
  <si>
    <t>150</t>
  </si>
  <si>
    <t>https://podminky.urs.cz/item/CS_URS_2023_02/941111311</t>
  </si>
  <si>
    <t>"venkovní lešení" 1</t>
  </si>
  <si>
    <t>75</t>
  </si>
  <si>
    <t>944711114</t>
  </si>
  <si>
    <t>Stříška záchytná zřizovaná současně s lehkým nebo těžkým lešením šířky přes 2,5 m montáž</t>
  </si>
  <si>
    <t>152</t>
  </si>
  <si>
    <t>https://podminky.urs.cz/item/CS_URS_2023_02/944711114</t>
  </si>
  <si>
    <t>"venkovní lešení" 2*4</t>
  </si>
  <si>
    <t>944711214</t>
  </si>
  <si>
    <t>Stříška záchytná zřizovaná současně s lehkým nebo těžkým lešením šířky přes 2,5 m příplatek k ceně za každý den použití</t>
  </si>
  <si>
    <t>154</t>
  </si>
  <si>
    <t>https://podminky.urs.cz/item/CS_URS_2023_02/944711214</t>
  </si>
  <si>
    <t>2*50 "Přepočtené koeficientem množství</t>
  </si>
  <si>
    <t>77</t>
  </si>
  <si>
    <t>944711814</t>
  </si>
  <si>
    <t>Stříška záchytná zřizovaná současně s lehkým nebo těžkým lešením šířky přes 2,5 m demontáž</t>
  </si>
  <si>
    <t>156</t>
  </si>
  <si>
    <t>https://podminky.urs.cz/item/CS_URS_2023_02/944711814</t>
  </si>
  <si>
    <t>949101111</t>
  </si>
  <si>
    <t>Lešení pomocné pracovní pro objekty pozemních staveb pro zatížení do 150 kg/m2, o výšce lešeňové podlahy do 1,9 m</t>
  </si>
  <si>
    <t>158</t>
  </si>
  <si>
    <t>https://podminky.urs.cz/item/CS_URS_2023_02/949101111</t>
  </si>
  <si>
    <t>vnitřní lešení:</t>
  </si>
  <si>
    <t xml:space="preserve">  montáž výplní otvorů, montáž podhledů, omítky, obklady</t>
  </si>
  <si>
    <t xml:space="preserve">  montáž instalací ve větších výškách, ostatní drobné stavební práce</t>
  </si>
  <si>
    <t>20% lešení postačí do výšky podlážky 1,9m</t>
  </si>
  <si>
    <t>"podlahová plocha" (197,52+51,68)*0,2</t>
  </si>
  <si>
    <t>79</t>
  </si>
  <si>
    <t>949101112</t>
  </si>
  <si>
    <t>Lešení pomocné pracovní pro objekty pozemních staveb pro zatížení do 150 kg/m2, o výšce lešeňové podlahy přes 1,9 do 3,5 m</t>
  </si>
  <si>
    <t>160</t>
  </si>
  <si>
    <t>https://podminky.urs.cz/item/CS_URS_2023_02/949101112</t>
  </si>
  <si>
    <t>80% lešení postačí do výšky podlážky 1,9m</t>
  </si>
  <si>
    <t xml:space="preserve">"podlahová plocha"  (197,52+51,68)*0,8</t>
  </si>
  <si>
    <t>95</t>
  </si>
  <si>
    <t>Různé dokončovací konstrukce a práce pozemních staveb</t>
  </si>
  <si>
    <t>953961112</t>
  </si>
  <si>
    <t>Kotvy chemické s vyvrtáním otvoru do betonu, železobetonu nebo tvrdého kamene tmel, velikost M 10, hloubka 90 mm</t>
  </si>
  <si>
    <t>162</t>
  </si>
  <si>
    <t>https://podminky.urs.cz/item/CS_URS_2023_02/953961112</t>
  </si>
  <si>
    <t>"kotvéní želez - montážní jáma" (21,46+0,45)*2/0,5</t>
  </si>
  <si>
    <t>"zaokrouhlení na celé kusy" 88-87,64</t>
  </si>
  <si>
    <t>81</t>
  </si>
  <si>
    <t>953961113</t>
  </si>
  <si>
    <t>Kotvy chemické s vyvrtáním otvoru do betonu, železobetonu nebo tvrdého kamene tmel, velikost M 12, hloubka 110 mm</t>
  </si>
  <si>
    <t>164</t>
  </si>
  <si>
    <t>https://podminky.urs.cz/item/CS_URS_2023_02/953961113</t>
  </si>
  <si>
    <t>propojení základové desky s betonovou patkou</t>
  </si>
  <si>
    <t>278361101</t>
  </si>
  <si>
    <t>Výztuž základu (podezdívky) betonového z betonářské oceli 10 505 (R) nebo BSt 500</t>
  </si>
  <si>
    <t>166</t>
  </si>
  <si>
    <t>https://podminky.urs.cz/item/CS_URS_2023_02/278361101</t>
  </si>
  <si>
    <t>2*0,001 "Přepočtené koeficientem množství</t>
  </si>
  <si>
    <t>83</t>
  </si>
  <si>
    <t>953962111</t>
  </si>
  <si>
    <t>Kotvy chemické s vyvrtáním otvoru do zdiva z plných cihel tmel, hloubka 80 mm, velikost M 8</t>
  </si>
  <si>
    <t>168</t>
  </si>
  <si>
    <t>https://podminky.urs.cz/item/CS_URS_2023_02/953962111</t>
  </si>
  <si>
    <t>zajištění sloupu s narušenou statikou</t>
  </si>
  <si>
    <t>2*8</t>
  </si>
  <si>
    <t>9539651r01</t>
  </si>
  <si>
    <t>Osazení kotev do připravených otvorů a zatažení stěrkovým lepidlem; D+M</t>
  </si>
  <si>
    <t>170</t>
  </si>
  <si>
    <t>- součástí dodávky jsou i přípravné práce</t>
  </si>
  <si>
    <t>- očištění zdiva pilíře pro ukotvení kotev</t>
  </si>
  <si>
    <t>- osazení a uložení kotev dl. 1m - 8ks, rozměr R8</t>
  </si>
  <si>
    <t>- naohýbání výztuže</t>
  </si>
  <si>
    <t>85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</si>
  <si>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</si>
  <si>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</si>
  <si>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172</t>
  </si>
  <si>
    <t>https://podminky.urs.cz/item/CS_URS_2023_02/952901221</t>
  </si>
  <si>
    <t>"podlahová plocha" 197,52+51,68</t>
  </si>
  <si>
    <t>Bourání konstrukcí</t>
  </si>
  <si>
    <t>962032431</t>
  </si>
  <si>
    <t>Bourání zdiva nadzákladového z cihel nebo tvárnic z dutých cihel nebo tvárnic pálených nebo nepálených, na maltu vápennou nebo vápenocementovou, objemu do 1 m3</t>
  </si>
  <si>
    <t>174</t>
  </si>
  <si>
    <t>https://podminky.urs.cz/item/CS_URS_2023_02/962032431</t>
  </si>
  <si>
    <t>"JV strana" 0,65*1,36*0,5</t>
  </si>
  <si>
    <t>87</t>
  </si>
  <si>
    <t>965042241</t>
  </si>
  <si>
    <t>Bourání mazanin betonových nebo z litého asfaltu tl. přes 100 mm, plochy přes 4 m2</t>
  </si>
  <si>
    <t>176</t>
  </si>
  <si>
    <t>https://podminky.urs.cz/item/CS_URS_2023_02/965042241</t>
  </si>
  <si>
    <t>"nájezdy u kolejí" 0,6*0,15*21,14*2</t>
  </si>
  <si>
    <t>965043441</t>
  </si>
  <si>
    <t>Bourání mazanin betonových s potěrem nebo teracem tl. do 150 mm, plochy přes 4 m2</t>
  </si>
  <si>
    <t>178</t>
  </si>
  <si>
    <t>https://podminky.urs.cz/item/CS_URS_2023_02/965043441</t>
  </si>
  <si>
    <t>"m.č. 1.01" 6,6+10,81</t>
  </si>
  <si>
    <t>"m.č. 1.02" 7,56+1,395</t>
  </si>
  <si>
    <t>89</t>
  </si>
  <si>
    <t>965049112</t>
  </si>
  <si>
    <t>Bourání mazanin Příplatek k cenám za bourání mazanin betonových se svařovanou sítí, tl. přes 100 mm</t>
  </si>
  <si>
    <t>180</t>
  </si>
  <si>
    <t>https://podminky.urs.cz/item/CS_URS_2023_02/965049112</t>
  </si>
  <si>
    <t>9690311r01</t>
  </si>
  <si>
    <t>Vybourání ocelových profilů kotvených do zdiva</t>
  </si>
  <si>
    <t>182</t>
  </si>
  <si>
    <t>"vrata"1*13,45</t>
  </si>
  <si>
    <t>91</t>
  </si>
  <si>
    <t>119001-R1</t>
  </si>
  <si>
    <t>Odpojení kanalizace, zaslepení přípojek, včetně přesunu hmot a skládkovného</t>
  </si>
  <si>
    <t>184</t>
  </si>
  <si>
    <t>- demontáž veškerých rozvodů a vývodů včetně kompletačních prvku a případné instalované technologie</t>
  </si>
  <si>
    <t xml:space="preserve"> - detekce stávajících rozvodů</t>
  </si>
  <si>
    <t>- ochrana stávajících rozvodů, které nebudou zasaženy rekonstrukcí</t>
  </si>
  <si>
    <t>- odvoz a likvidace na příslušné skládce</t>
  </si>
  <si>
    <t>- součástí položky je i veškerá manipulace s vybouranými hmotami</t>
  </si>
  <si>
    <t>- včetně zpětné montáže kanálku</t>
  </si>
  <si>
    <t>119001-R2</t>
  </si>
  <si>
    <t>Odpojení vodovodu, včetně přesunu hmot a skládkovného</t>
  </si>
  <si>
    <t>186</t>
  </si>
  <si>
    <t>- demontáž veškerých rozvodů a vývodů včetně kompletačních prvku (baterie, umyvadlo, boiler atd) případně ostatní technologie</t>
  </si>
  <si>
    <t>93</t>
  </si>
  <si>
    <t>119001-R3</t>
  </si>
  <si>
    <t>Odpojení elektroinstalace - slaboproud, silnoproud, včetně přesunu hmot a skládkovného</t>
  </si>
  <si>
    <t>188</t>
  </si>
  <si>
    <t>- demontáž svítidel a ostatních technických zařízení</t>
  </si>
  <si>
    <t>- demontáž veškerých rozvodů a vývodů včetně kompletačních prvku (zásuvky, vypínače atd.) a technologie</t>
  </si>
  <si>
    <t>- odborné odpojení elektrické soustavy, zřízení provizorního přístupu k el. energii</t>
  </si>
  <si>
    <t>- součástí položky je i veskerá manipulace s vybouranými hmotami</t>
  </si>
  <si>
    <t>- zajištění proti úrazu proudem</t>
  </si>
  <si>
    <t>119001-R5</t>
  </si>
  <si>
    <t>Odpojení topení a demontáž, včetně přesunu hmot a skládkovného.</t>
  </si>
  <si>
    <t>190</t>
  </si>
  <si>
    <t>- odpojení potrubí otopné soustavy</t>
  </si>
  <si>
    <t>- zajištění schopnosti provozu topení v ostatních nezasažených částech budovy rekonstrukcí</t>
  </si>
  <si>
    <t>- detekce stávajícího potrubí</t>
  </si>
  <si>
    <t>- ochrana nedemontovaných části topení v rámci rekonstrukce, před poškozením</t>
  </si>
  <si>
    <t>- demontáž stávající otopné soustavy</t>
  </si>
  <si>
    <t>764002851</t>
  </si>
  <si>
    <t>Demontáž klempířských konstrukcí oplechování parapetů do suti</t>
  </si>
  <si>
    <t>192</t>
  </si>
  <si>
    <t>https://podminky.urs.cz/item/CS_URS_2023_02/764002851</t>
  </si>
  <si>
    <t>"m.č. 1.01" 2</t>
  </si>
  <si>
    <t>"m.č. 1.02" 3</t>
  </si>
  <si>
    <t>766441823</t>
  </si>
  <si>
    <t>Demontáž parapetních desek dřevěných nebo plastových šířky do 300 mm, délky přes 2000 mm</t>
  </si>
  <si>
    <t>194</t>
  </si>
  <si>
    <t>https://podminky.urs.cz/item/CS_URS_2023_02/766441823</t>
  </si>
  <si>
    <t>97</t>
  </si>
  <si>
    <t>766491851</t>
  </si>
  <si>
    <t>Demontáž ostatních truhlářských konstrukcí prahů dveří jednokřídlových</t>
  </si>
  <si>
    <t>196</t>
  </si>
  <si>
    <t>https://podminky.urs.cz/item/CS_URS_2023_02/766491851</t>
  </si>
  <si>
    <t>"viz pol. 766691914" 2/2</t>
  </si>
  <si>
    <t>766691914</t>
  </si>
  <si>
    <t>Ostatní práce vyvěšení nebo zavěšení křídel dřevěných dveřních, plochy do 2 m2</t>
  </si>
  <si>
    <t>198</t>
  </si>
  <si>
    <t>https://podminky.urs.cz/item/CS_URS_2023_02/766691914</t>
  </si>
  <si>
    <t>"původní dveře - dvoukřídlé" 2</t>
  </si>
  <si>
    <t>99</t>
  </si>
  <si>
    <t>766691922</t>
  </si>
  <si>
    <t>Ostatní práce vyvěšení nebo zavěšení křídel plastových okenních s křídly otevíravými, plochy přes 1,5 m2</t>
  </si>
  <si>
    <t>200</t>
  </si>
  <si>
    <t>https://podminky.urs.cz/item/CS_URS_2023_02/766691922</t>
  </si>
  <si>
    <t>"SZ strana" 4*4</t>
  </si>
  <si>
    <t>"SV strana" 1*4</t>
  </si>
  <si>
    <t>100</t>
  </si>
  <si>
    <t>767641800</t>
  </si>
  <si>
    <t>Demontáž dveřních zárubní odřezáním od upevnění, plochy dveří do 2,5 m2</t>
  </si>
  <si>
    <t>202</t>
  </si>
  <si>
    <t>https://podminky.urs.cz/item/CS_URS_2023_02/767641800</t>
  </si>
  <si>
    <t>"původní dveře" 1</t>
  </si>
  <si>
    <t>101</t>
  </si>
  <si>
    <t>962032231</t>
  </si>
  <si>
    <t>Bourání zdiva nadzákladového z cihel nebo tvárnic z cihel pálených nebo vápenopískových, na maltu vápennou nebo vápenocementovou, objemu přes 1 m3</t>
  </si>
  <si>
    <t>204</t>
  </si>
  <si>
    <t>https://podminky.urs.cz/item/CS_URS_2023_02/962032231</t>
  </si>
  <si>
    <t>Změřeno v programu AutoCAD</t>
  </si>
  <si>
    <t>"m.č. 1.02" (0,41)*5,47</t>
  </si>
  <si>
    <t>"m.č. 1.02 - nadpraží" (3,335*0,45)*(5,47-4,0)</t>
  </si>
  <si>
    <t>968082018</t>
  </si>
  <si>
    <t>Vybourání plastových rámů oken s křídly, dveřních zárubní, vrat rámu oken s křídly, plochy přes 4 m2</t>
  </si>
  <si>
    <t>206</t>
  </si>
  <si>
    <t>https://podminky.urs.cz/item/CS_URS_2023_02/968082018</t>
  </si>
  <si>
    <t>"SZ strana" 4*5,58</t>
  </si>
  <si>
    <t>"SV strana" 5,58</t>
  </si>
  <si>
    <t>Prorážení otvorů a ostatní bourací práce</t>
  </si>
  <si>
    <t>103</t>
  </si>
  <si>
    <t>971033471</t>
  </si>
  <si>
    <t>Vybourání otvorů ve zdivu základovém nebo nadzákladovém z cihel, tvárnic, příčkovek z cihel pálených na maltu vápennou nebo vápenocementovou plochy do 0,25 m2, tl. do 750 mm</t>
  </si>
  <si>
    <t>208</t>
  </si>
  <si>
    <t>https://podminky.urs.cz/item/CS_URS_2023_02/971033471</t>
  </si>
  <si>
    <t>"základové zdivo" 2</t>
  </si>
  <si>
    <t>973031813</t>
  </si>
  <si>
    <t>Vysekání výklenků nebo kapes ve zdivu z cihel na maltu vápennou nebo vápenocementovou kapes pro zavázání nových příček, tl. do 150 mm</t>
  </si>
  <si>
    <t>210</t>
  </si>
  <si>
    <t>https://podminky.urs.cz/item/CS_URS_2023_02/973031813</t>
  </si>
  <si>
    <t>"dělící příčka" 5,7*2</t>
  </si>
  <si>
    <t>105</t>
  </si>
  <si>
    <t>973031825</t>
  </si>
  <si>
    <t>Vysekání výklenků nebo kapes ve zdivu z cihel na maltu vápennou nebo vápenocementovou kapes pro zavázání nových zdí, tl. do 450 mm</t>
  </si>
  <si>
    <t>212</t>
  </si>
  <si>
    <t>https://podminky.urs.cz/item/CS_URS_2023_02/973031825</t>
  </si>
  <si>
    <t>"zavázání zdiva - okna" 6*(3,1*2)</t>
  </si>
  <si>
    <t>977151114</t>
  </si>
  <si>
    <t>Jádrové vrty diamantovými korunkami do stavebních materiálů (železobetonu, betonu, cihel, obkladů, dlažeb, kamene) průměru přes 50 do 60 mm</t>
  </si>
  <si>
    <t>214</t>
  </si>
  <si>
    <t>https://podminky.urs.cz/item/CS_URS_2023_02/977151114</t>
  </si>
  <si>
    <t>"přívod vody" 0,65</t>
  </si>
  <si>
    <t>107</t>
  </si>
  <si>
    <t>977151121</t>
  </si>
  <si>
    <t>Jádrové vrty diamantovými korunkami do stavebních materiálů (železobetonu, betonu, cihel, obkladů, dlažeb, kamene) průměru přes 110 do 120 mm</t>
  </si>
  <si>
    <t>216</t>
  </si>
  <si>
    <t>https://podminky.urs.cz/item/CS_URS_2023_02/977151121</t>
  </si>
  <si>
    <t>"kanalizace" 0,65</t>
  </si>
  <si>
    <t>977151127</t>
  </si>
  <si>
    <t>Jádrové vrty diamantovými korunkami do stavebních materiálů (železobetonu, betonu, cihel, obkladů, dlažeb, kamene) průměru přes 225 do 250 mm</t>
  </si>
  <si>
    <t>218</t>
  </si>
  <si>
    <t>https://podminky.urs.cz/item/CS_URS_2023_02/977151127</t>
  </si>
  <si>
    <t>"sopouch" 0,48</t>
  </si>
  <si>
    <t>109</t>
  </si>
  <si>
    <t>977312114</t>
  </si>
  <si>
    <t>Řezání stávajících betonových mazanin s vyztužením hloubky přes 150 do 200 mm</t>
  </si>
  <si>
    <t>220</t>
  </si>
  <si>
    <t>https://podminky.urs.cz/item/CS_URS_2023_02/977312114</t>
  </si>
  <si>
    <t>podlahové konstrukce</t>
  </si>
  <si>
    <t>"m.č. 1.01" 12,2+16,67</t>
  </si>
  <si>
    <t>"m.č. 1.02" 3,07+8,25</t>
  </si>
  <si>
    <t>978013191</t>
  </si>
  <si>
    <t>Otlučení vápenných nebo vápenocementových omítek vnitřních ploch stěn s vyškrabáním spar, s očištěním zdiva, v rozsahu přes 50 do 100 %</t>
  </si>
  <si>
    <t>222</t>
  </si>
  <si>
    <t>https://podminky.urs.cz/item/CS_URS_2023_02/978013191</t>
  </si>
  <si>
    <t>"m.č. 1.01" (49,8-3,335)*5,47</t>
  </si>
  <si>
    <t>"m.č. 1.02" (38,67-3,335)*5,47</t>
  </si>
  <si>
    <t>"ostění" (3,1*2+1,8)*0,275*9+(4,05*2+4,07)*2*0,275</t>
  </si>
  <si>
    <t>"otvory" -(3,1*1,8)*9-(4,05*4,07)*2</t>
  </si>
  <si>
    <t>111</t>
  </si>
  <si>
    <t>978015391</t>
  </si>
  <si>
    <t>Otlučení vápenných nebo vápenocementových omítek vnějších ploch s vyškrabáním spar a s očištěním zdiva stupně členitosti 1 a 2, v rozsahu přes 80 do 100 %</t>
  </si>
  <si>
    <t>224</t>
  </si>
  <si>
    <t>https://podminky.urs.cz/item/CS_URS_2023_02/978015391</t>
  </si>
  <si>
    <t>978059641</t>
  </si>
  <si>
    <t>Odsekání obkladů stěn včetně otlučení podkladní omítky až na zdivo z obkládaček vnějších, z jakýchkoliv materiálů, plochy přes 1 m2</t>
  </si>
  <si>
    <t>226</t>
  </si>
  <si>
    <t>https://podminky.urs.cz/item/CS_URS_2023_02/978059641</t>
  </si>
  <si>
    <t>"JZ strana" 0,438+0,438</t>
  </si>
  <si>
    <t>"JV strana" 0,57+0,775+1,035+0,555+0,57</t>
  </si>
  <si>
    <t>"SZ strana" 1,50+1,50</t>
  </si>
  <si>
    <t>"SV strana" 0,57+0,775+1,75+0,775+0,57</t>
  </si>
  <si>
    <t>113</t>
  </si>
  <si>
    <t>974031121</t>
  </si>
  <si>
    <t>Vysekání rýh ve zdivu cihelném na maltu vápennou nebo vápenocementovou do hl. 30 mm a šířky do 30 mm</t>
  </si>
  <si>
    <t>228</t>
  </si>
  <si>
    <t>https://podminky.urs.cz/item/CS_URS_2023_02/974031121</t>
  </si>
  <si>
    <t>Viz. PD profesí - výkresy půdorysů</t>
  </si>
  <si>
    <t>Profese</t>
  </si>
  <si>
    <t>974031122</t>
  </si>
  <si>
    <t>Vysekání rýh ve zdivu cihelném na maltu vápennou nebo vápenocementovou do hl. 30 mm a šířky do 70 mm</t>
  </si>
  <si>
    <t>230</t>
  </si>
  <si>
    <t>https://podminky.urs.cz/item/CS_URS_2023_02/974031122</t>
  </si>
  <si>
    <t>115</t>
  </si>
  <si>
    <t>974031133</t>
  </si>
  <si>
    <t>Vysekání rýh ve zdivu cihelném na maltu vápennou nebo vápenocementovou do hl. 50 mm a šířky do 100 mm</t>
  </si>
  <si>
    <t>232</t>
  </si>
  <si>
    <t>https://podminky.urs.cz/item/CS_URS_2023_02/974031133</t>
  </si>
  <si>
    <t>Profese:</t>
  </si>
  <si>
    <t>974031164</t>
  </si>
  <si>
    <t>Vysekání rýh ve zdivu cihelném na maltu vápennou nebo vápenocementovou do hl. 150 mm a šířky do 150 mm</t>
  </si>
  <si>
    <t>234</t>
  </si>
  <si>
    <t>https://podminky.urs.cz/item/CS_URS_2023_02/974031164</t>
  </si>
  <si>
    <t>Příprava pro osazení nosníků</t>
  </si>
  <si>
    <t>sekání jednostranně</t>
  </si>
  <si>
    <t>"m.č. 1.01" 1,7</t>
  </si>
  <si>
    <t>Demolice a sanace</t>
  </si>
  <si>
    <t>117</t>
  </si>
  <si>
    <t>985131311</t>
  </si>
  <si>
    <t>Očištění ploch stěn, rubu kleneb a podlah ruční dočištění ocelovými kartáči</t>
  </si>
  <si>
    <t>236</t>
  </si>
  <si>
    <t>https://podminky.urs.cz/item/CS_URS_2023_02/985131311</t>
  </si>
  <si>
    <t>985142111</t>
  </si>
  <si>
    <t>Vysekání spojovací hmoty ze spár zdiva včetně vyčištění hloubky spáry do 40 mm délky spáry na 1 m2 upravované plochy do 6 m</t>
  </si>
  <si>
    <t>238</t>
  </si>
  <si>
    <t>https://podminky.urs.cz/item/CS_URS_2023_02/985142111</t>
  </si>
  <si>
    <t>119</t>
  </si>
  <si>
    <t>985231111</t>
  </si>
  <si>
    <t>Spárování zdiva hloubky do 40 mm aktivovanou maltou délky spáry na 1 m2 upravované plochy do 6 m</t>
  </si>
  <si>
    <t>240</t>
  </si>
  <si>
    <t>https://podminky.urs.cz/item/CS_URS_2023_02/985231111</t>
  </si>
  <si>
    <t>985421r01</t>
  </si>
  <si>
    <t>Injektáž trhlin cihelného zdiva tl přes 450 do 600 mm aktivovanou cementovou maltou včetně vrtů, hydrofobizační suspenze D+M</t>
  </si>
  <si>
    <t>242</t>
  </si>
  <si>
    <t>- D+M včetně přípravných prací</t>
  </si>
  <si>
    <t>- nutno postupovat dle doporučení výrobce</t>
  </si>
  <si>
    <t>- nutno zohlednit požadavky projektanta - přesný postup viz PD</t>
  </si>
  <si>
    <t>"zdivo nosné" 72,79+5,68</t>
  </si>
  <si>
    <t>Přesuny hmot a suti</t>
  </si>
  <si>
    <t>121</t>
  </si>
  <si>
    <t>997006002</t>
  </si>
  <si>
    <t>Úprava stavebního odpadu třídění strojové</t>
  </si>
  <si>
    <t>248</t>
  </si>
  <si>
    <t>https://podminky.urs.cz/item/CS_URS_2023_02/997006002</t>
  </si>
  <si>
    <t>997013511</t>
  </si>
  <si>
    <t>Odvoz suti a vybouraných hmot z meziskládky na skládku s naložením a se složením, na vzdálenost do 1 km</t>
  </si>
  <si>
    <t>250</t>
  </si>
  <si>
    <t>https://podminky.urs.cz/item/CS_URS_2023_02/997013511</t>
  </si>
  <si>
    <t>123</t>
  </si>
  <si>
    <t>997013509</t>
  </si>
  <si>
    <t>Odvoz suti a vybouraných hmot na skládku nebo meziskládku se složením, na vzdálenost Příplatek k ceně za každý další i započatý 1 km přes 1 km</t>
  </si>
  <si>
    <t>252</t>
  </si>
  <si>
    <t>https://podminky.urs.cz/item/CS_URS_2023_02/997013509</t>
  </si>
  <si>
    <t>116,814*14 "Přepočtené koeficientem množství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</si>
  <si>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</si>
  <si>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</si>
  <si>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256</t>
  </si>
  <si>
    <t>https://podminky.urs.cz/item/CS_URS_2023_02/997013869</t>
  </si>
  <si>
    <t>997</t>
  </si>
  <si>
    <t>Přesun sutě</t>
  </si>
  <si>
    <t>125</t>
  </si>
  <si>
    <t>997013111</t>
  </si>
  <si>
    <t>Vnitrostaveništní doprava suti a vybouraných hmot vodorovně do 50 m svisle s použitím mechanizace pro budovy a haly výšky do 6 m</t>
  </si>
  <si>
    <t>254</t>
  </si>
  <si>
    <t>https://podminky.urs.cz/item/CS_URS_2023_02/997013111</t>
  </si>
  <si>
    <t>998</t>
  </si>
  <si>
    <t>Přesun hmot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</si>
  <si>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</si>
  <si>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</si>
  <si>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258</t>
  </si>
  <si>
    <t>https://podminky.urs.cz/item/CS_URS_2023_02/998011001</t>
  </si>
  <si>
    <t>PSV</t>
  </si>
  <si>
    <t>Práce a dodávky PSV</t>
  </si>
  <si>
    <t>766</t>
  </si>
  <si>
    <t>Konstrukce truhlářské</t>
  </si>
  <si>
    <t>127</t>
  </si>
  <si>
    <t>766441821</t>
  </si>
  <si>
    <t>Demontáž parapetních desek dřevěných nebo plastových šířky do 300 mm, délky přes 1000 do 2000 mm</t>
  </si>
  <si>
    <t>260</t>
  </si>
  <si>
    <t>https://podminky.urs.cz/item/CS_URS_2023_02/766441821</t>
  </si>
  <si>
    <t>766.a</t>
  </si>
  <si>
    <t>Truhlařské vnitřní - dveře</t>
  </si>
  <si>
    <t>76600-R.D02</t>
  </si>
  <si>
    <t>Ozn. D2 - Dřevěné dveře 1250 x 1970 mm bezfalcové,dvojkřídlé plné, otočné, CPL, (podrobný popis viz PSV), D+M</t>
  </si>
  <si>
    <t>ks</t>
  </si>
  <si>
    <t>262</t>
  </si>
  <si>
    <t xml:space="preserve">Viz. PD stavební část -  výkresy půdorysů, řezy a TZ</t>
  </si>
  <si>
    <t>- D+M včetně kování a kompletace</t>
  </si>
  <si>
    <t>767</t>
  </si>
  <si>
    <t>Konstrukce zámečnické</t>
  </si>
  <si>
    <t>129</t>
  </si>
  <si>
    <t>7674910r01</t>
  </si>
  <si>
    <t>Montáž konzol tvaru "L" uchycení do betonového podkladu na závitové tyče; a 500mm</t>
  </si>
  <si>
    <t>264</t>
  </si>
  <si>
    <t>- dodávka včetně vývrtů do L profulů</t>
  </si>
  <si>
    <t>"montážní jáma" (21,46+0,45*2)*2</t>
  </si>
  <si>
    <t>"vpust" 0,3*4</t>
  </si>
  <si>
    <t>13010424</t>
  </si>
  <si>
    <t>úhelník ocelový rovnostranný jakost S235JR (11 375) 60x60x6mm</t>
  </si>
  <si>
    <t>266</t>
  </si>
  <si>
    <t>"montážní jáma" (21,46+0,45*2)*2*5,49*0,001</t>
  </si>
  <si>
    <t>"prořez a ztratné 5%" 44,72*0,05*5,49*0,001</t>
  </si>
  <si>
    <t>131</t>
  </si>
  <si>
    <t>13010412</t>
  </si>
  <si>
    <t>úhelník ocelový rovnostranný jakost S235JR (11 375) 40x40x3mm</t>
  </si>
  <si>
    <t>268</t>
  </si>
  <si>
    <t>"vpust" 0,3*4*1,97*0,001</t>
  </si>
  <si>
    <t>"prořez a ztratné 5%" 1,2*0,05*1,97*0,001</t>
  </si>
  <si>
    <t>767651814</t>
  </si>
  <si>
    <t>Demontáž garážových a průmyslových vrat sekčních zajížděcích pod strop, plochy přes 13 m2</t>
  </si>
  <si>
    <t>270</t>
  </si>
  <si>
    <t>https://podminky.urs.cz/item/CS_URS_2023_02/767651814</t>
  </si>
  <si>
    <t>"JZ strana" 1</t>
  </si>
  <si>
    <t>133</t>
  </si>
  <si>
    <t>998767201</t>
  </si>
  <si>
    <t>Přesun hmot pro zámečnické konstrukce stanovený procentní sazbou (%) z ceny vodorovná dopravní vzdálenost do 50 m v objektech výšky do 6 m</t>
  </si>
  <si>
    <t>%</t>
  </si>
  <si>
    <t>272</t>
  </si>
  <si>
    <t>https://podminky.urs.cz/item/CS_URS_2023_02/998767201</t>
  </si>
  <si>
    <t>767.a</t>
  </si>
  <si>
    <t>zámečnické vnitřní - zárubně</t>
  </si>
  <si>
    <t>76600-R02</t>
  </si>
  <si>
    <t>Ozn. D2 - Zárubeň ocelová lisovaná 1250 x 1970 mm pro dveře polodrážkové, dvoukřídlé, otočné, do stěny zděné tl. 150mm, (podrobný popis viz PSV), D+M</t>
  </si>
  <si>
    <t>274</t>
  </si>
  <si>
    <t>Podrobný popis viz PD - tabulky PSV - zámečnické vnitřní</t>
  </si>
  <si>
    <t>- D+M včetně povrchové úpravy</t>
  </si>
  <si>
    <t>767.c</t>
  </si>
  <si>
    <t>zámečnické vnitřní - ostatní</t>
  </si>
  <si>
    <t>135</t>
  </si>
  <si>
    <t>76770-R01</t>
  </si>
  <si>
    <t>Ozn. D1 - Sekční průmyslová vrata tepelně izolovaná , s integrovanými dveřmi bez vysokého prahu 4050 x 4070 m , (podrobný popis viz PSV), D+M</t>
  </si>
  <si>
    <t>276</t>
  </si>
  <si>
    <t>Podrobný popis viz PD - tabulky PSV - ostatní</t>
  </si>
  <si>
    <t>včetně přípravných a kompletačních prací</t>
  </si>
  <si>
    <t xml:space="preserve"> - dodávka a montáž veškerých komponentů - viz PD</t>
  </si>
  <si>
    <t>711</t>
  </si>
  <si>
    <t>Izolace proti vodě, vlhkosti a plynům</t>
  </si>
  <si>
    <t>711112053</t>
  </si>
  <si>
    <t>Provedení izolace proti zemní vlhkosti natěradly a tmely za studena na ploše svislé S dvojnásobným nátěrem krystalickou hydroizolací</t>
  </si>
  <si>
    <t>278</t>
  </si>
  <si>
    <t>https://podminky.urs.cz/item/CS_URS_2023_02/711112053</t>
  </si>
  <si>
    <t>137</t>
  </si>
  <si>
    <t>58562050</t>
  </si>
  <si>
    <t>malta speciální izolace stěrková cementová pro zvýšení vodonepropustnosti betonu</t>
  </si>
  <si>
    <t>kg</t>
  </si>
  <si>
    <t>280</t>
  </si>
  <si>
    <t>711413111</t>
  </si>
  <si>
    <t>Izolace proti povrchové a podpovrchové vodě natěradly a tmely za studena na ploše vodorovné V těsnicí hmotou dvousložkovou bitumenovou</t>
  </si>
  <si>
    <t>282</t>
  </si>
  <si>
    <t>https://podminky.urs.cz/item/CS_URS_2023_02/711413111</t>
  </si>
  <si>
    <t>nové podlahy</t>
  </si>
  <si>
    <t>"buchar" 2,75*2,75</t>
  </si>
  <si>
    <t>"dobetonávky" 10,8+6,6</t>
  </si>
  <si>
    <t>139</t>
  </si>
  <si>
    <t>711413121</t>
  </si>
  <si>
    <t>Izolace proti povrchové a podpovrchové vodě natěradly a tmely za studena na ploše svislé S těsnicí hmotou dvousložkovou bitumenovou</t>
  </si>
  <si>
    <t>284</t>
  </si>
  <si>
    <t>https://podminky.urs.cz/item/CS_URS_2023_02/711413121</t>
  </si>
  <si>
    <t>"buchar - stěny" (1,75*2,15)*4</t>
  </si>
  <si>
    <t>"nová část podlah" 69,02*0,2</t>
  </si>
  <si>
    <t>711491172</t>
  </si>
  <si>
    <t>Provedení doplňků izolace proti vodě textilií na ploše vodorovné V vrstva ochranná</t>
  </si>
  <si>
    <t>286</t>
  </si>
  <si>
    <t>https://podminky.urs.cz/item/CS_URS_2023_02/711491172</t>
  </si>
  <si>
    <t>141</t>
  </si>
  <si>
    <t>69311068</t>
  </si>
  <si>
    <t>geotextilie netkaná separační, ochranná, filtrační, drenážní PP 300g/m2</t>
  </si>
  <si>
    <t>288</t>
  </si>
  <si>
    <t>7,563*1,05 "Přepočtené koeficientem množství</t>
  </si>
  <si>
    <t>711491272</t>
  </si>
  <si>
    <t>Provedení doplňků izolace proti vodě textilií na ploše svislé S vrstva ochranná</t>
  </si>
  <si>
    <t>290</t>
  </si>
  <si>
    <t>https://podminky.urs.cz/item/CS_URS_2023_02/711491272</t>
  </si>
  <si>
    <t>"buchar" 2,15*1,75*4</t>
  </si>
  <si>
    <t>143</t>
  </si>
  <si>
    <t>292</t>
  </si>
  <si>
    <t>28,854*1,05 "Přepočtené koeficientem množství</t>
  </si>
  <si>
    <t>998711201</t>
  </si>
  <si>
    <t>Přesun hmot pro izolace proti vodě, vlhkosti a plynům stanovený procentní sazbou (%) z ceny vodorovná dopravní vzdálenost do 50 m v objektech výšky do 6 m</t>
  </si>
  <si>
    <t>294</t>
  </si>
  <si>
    <t>https://podminky.urs.cz/item/CS_URS_2023_02/998711201</t>
  </si>
  <si>
    <t>713</t>
  </si>
  <si>
    <t>Izolace tepelné</t>
  </si>
  <si>
    <t>145</t>
  </si>
  <si>
    <t>713111121</t>
  </si>
  <si>
    <t>Montáž tepelné izolace stropů rohožemi, pásy, dílci, deskami, bloky (izolační materiál ve specifikaci) rovných spodem s uchycením (drátem, páskou apod.)</t>
  </si>
  <si>
    <t>296</t>
  </si>
  <si>
    <t>https://podminky.urs.cz/item/CS_URS_2023_02/713111121</t>
  </si>
  <si>
    <t>Skl. S1</t>
  </si>
  <si>
    <t>"m.č. 1.01" 197,52</t>
  </si>
  <si>
    <t>"m.č. 1.02" 51,68</t>
  </si>
  <si>
    <t>631411r01</t>
  </si>
  <si>
    <t>deska tepelně izolační minerální do šikmých střech a stěn λ=0,035-0,038 tl 300mm</t>
  </si>
  <si>
    <t>298</t>
  </si>
  <si>
    <t>147</t>
  </si>
  <si>
    <t>713121111</t>
  </si>
  <si>
    <t>Montáž tepelné izolace podlah rohožemi, pásy, deskami, dílci, bloky (izolační materiál ve specifikaci) kladenými volně jednovrstvá</t>
  </si>
  <si>
    <t>300</t>
  </si>
  <si>
    <t>https://podminky.urs.cz/item/CS_URS_2023_02/713121111</t>
  </si>
  <si>
    <t>283768r01</t>
  </si>
  <si>
    <t>deska elastická - tlumící tl. 50mm, 650 kg/m3</t>
  </si>
  <si>
    <t>302</t>
  </si>
  <si>
    <t>149</t>
  </si>
  <si>
    <t>713131141</t>
  </si>
  <si>
    <t>Montáž tepelné izolace stěn rohožemi, pásy, deskami, dílci, bloky (izolační materiál ve specifikaci) lepením celoplošně bez mechanického kotvení</t>
  </si>
  <si>
    <t>304</t>
  </si>
  <si>
    <t>https://podminky.urs.cz/item/CS_URS_2023_02/713131141</t>
  </si>
  <si>
    <t>"buchar - stěny" 2,15*1,75*4</t>
  </si>
  <si>
    <t>60715160</t>
  </si>
  <si>
    <t>deska dřevovláknitá tepelně izolační elastická λ=0,036 tl 40mm</t>
  </si>
  <si>
    <t>306</t>
  </si>
  <si>
    <t>151</t>
  </si>
  <si>
    <t>713191132</t>
  </si>
  <si>
    <t>Montáž tepelné izolace stavebních konstrukcí - doplňky a konstrukční součásti podlah, stropů vrchem nebo střech překrytím fólií separační z PE</t>
  </si>
  <si>
    <t>308</t>
  </si>
  <si>
    <t>https://podminky.urs.cz/item/CS_URS_2023_02/713191132</t>
  </si>
  <si>
    <t>28323100</t>
  </si>
  <si>
    <t>fólie LDPE (750 kg/m3) proti zemní vlhkosti nad úrovní terénu tl 0,8mm</t>
  </si>
  <si>
    <t>310</t>
  </si>
  <si>
    <t>7,563*1,1655 "Přepočtené koeficientem množství</t>
  </si>
  <si>
    <t>153</t>
  </si>
  <si>
    <t>998713201</t>
  </si>
  <si>
    <t>Přesun hmot pro izolace tepelné stanovený procentní sazbou (%) z ceny vodorovná dopravní vzdálenost do 50 m v objektech výšky do 6 m</t>
  </si>
  <si>
    <t>312</t>
  </si>
  <si>
    <t>https://podminky.urs.cz/item/CS_URS_2023_02/998713201</t>
  </si>
  <si>
    <t>751</t>
  </si>
  <si>
    <t>Vzduchotechnika</t>
  </si>
  <si>
    <t>751398023</t>
  </si>
  <si>
    <t>Montáž ostatních zařízení větrací mřížky stěnové, průřezu přes 0,100 do 0,150 m2</t>
  </si>
  <si>
    <t>314</t>
  </si>
  <si>
    <t>https://podminky.urs.cz/item/CS_URS_2023_02/751398023</t>
  </si>
  <si>
    <t>"fasádní mřížky" 7</t>
  </si>
  <si>
    <t>155</t>
  </si>
  <si>
    <t>42972307r01</t>
  </si>
  <si>
    <t>mřížka stěnová otevřená jednořadá kovová 350x350 mm</t>
  </si>
  <si>
    <t>316</t>
  </si>
  <si>
    <t>751398823</t>
  </si>
  <si>
    <t>Demontáž ostatních zařízení větrací mřížky stěnové, průřezu přes 0,100 do 0,150 m2</t>
  </si>
  <si>
    <t>318</t>
  </si>
  <si>
    <t>https://podminky.urs.cz/item/CS_URS_2023_02/751398823</t>
  </si>
  <si>
    <t>"JV strana" 4</t>
  </si>
  <si>
    <t>"SZ strana" 1</t>
  </si>
  <si>
    <t>"SV strana" 3</t>
  </si>
  <si>
    <t>762</t>
  </si>
  <si>
    <t>Konstrukce tesařské</t>
  </si>
  <si>
    <t>157</t>
  </si>
  <si>
    <t>762083122</t>
  </si>
  <si>
    <t>Impregnace řeziva máčením proti dřevokaznému hmyzu, houbám a plísním, třída ohrožení 3 a 4 (dřevo v exteriéru)</t>
  </si>
  <si>
    <t>320</t>
  </si>
  <si>
    <t>https://podminky.urs.cz/item/CS_URS_2023_02/762083122</t>
  </si>
  <si>
    <t>"nosná kce podbití střechy" 2,1</t>
  </si>
  <si>
    <t>762332131</t>
  </si>
  <si>
    <t>Montáž vázaných konstrukcí krovů střech pultových, sedlových, valbových, stanových čtvercového nebo obdélníkového půdorysu z řeziva hraněného průřezové plochy přes 50 do 120 cm2</t>
  </si>
  <si>
    <t>322</t>
  </si>
  <si>
    <t>https://podminky.urs.cz/item/CS_URS_2023_02/762332131</t>
  </si>
  <si>
    <t>"nosná kce podbití střechy" (0,7*24,90/0,5)*2</t>
  </si>
  <si>
    <t>159</t>
  </si>
  <si>
    <t>60512125</t>
  </si>
  <si>
    <t>hranol stavební řezivo průřezu do 120cm2 do dl 6m</t>
  </si>
  <si>
    <t>324</t>
  </si>
  <si>
    <t>69,72*0,03 "Přepočtené koeficientem množství</t>
  </si>
  <si>
    <t>762395000</t>
  </si>
  <si>
    <t>Spojovací prostředky krovů, bednění a laťování, nadstřešních konstrukcí svory, prkna, hřebíky, pásová ocel, vruty</t>
  </si>
  <si>
    <t>326</t>
  </si>
  <si>
    <t>https://podminky.urs.cz/item/CS_URS_2023_02/762395000</t>
  </si>
  <si>
    <t>161</t>
  </si>
  <si>
    <t>762811811</t>
  </si>
  <si>
    <t>Demontáž záklopů stropů vrchních a zapuštěných z hrubých prken, tl. do 32 mm</t>
  </si>
  <si>
    <t>328</t>
  </si>
  <si>
    <t>https://podminky.urs.cz/item/CS_URS_2023_02/762811811</t>
  </si>
  <si>
    <t>"původní stropní konstrukce" 24,97*5,225*2</t>
  </si>
  <si>
    <t>998762201</t>
  </si>
  <si>
    <t>Přesun hmot pro konstrukce tesařské stanovený procentní sazbou (%) z ceny vodorovná dopravní vzdálenost do 50 m v objektech výšky do 6 m</t>
  </si>
  <si>
    <t>330</t>
  </si>
  <si>
    <t>https://podminky.urs.cz/item/CS_URS_2023_02/998762201</t>
  </si>
  <si>
    <t>763</t>
  </si>
  <si>
    <t>Konstrukce suché výstavby</t>
  </si>
  <si>
    <t>163</t>
  </si>
  <si>
    <t>763131432</t>
  </si>
  <si>
    <t>Podhled ze sádrokartonových desek dvouvrstvá zavěšená spodní konstrukce z ocelových profilů CD, UD jednoduše opláštěná deskou protipožární DF, tl. 15 mm, bez izolace, REI do 90</t>
  </si>
  <si>
    <t>332</t>
  </si>
  <si>
    <t>https://podminky.urs.cz/item/CS_URS_2023_02/763131432</t>
  </si>
  <si>
    <t>- kotveno na samonosném rastru - viz požadavek PD</t>
  </si>
  <si>
    <t>763131714</t>
  </si>
  <si>
    <t>Podhled ze sádrokartonových desek ostatní práce a konstrukce na podhledech ze sádrokartonových desek základní penetrační nátěr</t>
  </si>
  <si>
    <t>336</t>
  </si>
  <si>
    <t>https://podminky.urs.cz/item/CS_URS_2023_02/763131714</t>
  </si>
  <si>
    <t>165</t>
  </si>
  <si>
    <t>763131751</t>
  </si>
  <si>
    <t>Podhled ze sádrokartonových desek ostatní práce a konstrukce na podhledech ze sádrokartonových desek montáž parotěsné zábrany</t>
  </si>
  <si>
    <t>338</t>
  </si>
  <si>
    <t>https://podminky.urs.cz/item/CS_URS_2023_02/763131751</t>
  </si>
  <si>
    <t>28329282</t>
  </si>
  <si>
    <t>fólie PE vyztužená Al vrstvou pro parotěsnou vrstvu 170g/m2</t>
  </si>
  <si>
    <t>340</t>
  </si>
  <si>
    <t>249,2*1,1235 "Přepočtené koeficientem množství</t>
  </si>
  <si>
    <t>167</t>
  </si>
  <si>
    <t>763364744r01</t>
  </si>
  <si>
    <t>Cementovláknitý obklad tvaru L š přes 0,5 m do 0,75 m pro konstrukce, protipožární do tl. 20 mm, kotveno na dřevěném roštu</t>
  </si>
  <si>
    <t>342</t>
  </si>
  <si>
    <t>Obklad venkovního podbití</t>
  </si>
  <si>
    <t>"venkovní část" 24,97*2</t>
  </si>
  <si>
    <t>998763401</t>
  </si>
  <si>
    <t>Přesun hmot pro konstrukce montované z desek stanovený procentní sazbou (%) z ceny vodorovná dopravní vzdálenost do 50 m v objektech výšky do 6 m</t>
  </si>
  <si>
    <t>344</t>
  </si>
  <si>
    <t>https://podminky.urs.cz/item/CS_URS_2023_02/998763401</t>
  </si>
  <si>
    <t>781</t>
  </si>
  <si>
    <t>Dokončovací práce - obklady</t>
  </si>
  <si>
    <t>169</t>
  </si>
  <si>
    <t>781111011</t>
  </si>
  <si>
    <t>Příprava podkladu před provedením obkladu oprášení (ometení) stěny</t>
  </si>
  <si>
    <t>346</t>
  </si>
  <si>
    <t>https://podminky.urs.cz/item/CS_URS_2023_02/781111011</t>
  </si>
  <si>
    <t>prostor kolem umyvadla</t>
  </si>
  <si>
    <t>"m.č. 1.02" 0,9*1,6</t>
  </si>
  <si>
    <t>781121011</t>
  </si>
  <si>
    <t>Příprava podkladu před provedením obkladu nátěr penetrační na stěnu</t>
  </si>
  <si>
    <t>348</t>
  </si>
  <si>
    <t>https://podminky.urs.cz/item/CS_URS_2023_02/781121011</t>
  </si>
  <si>
    <t>171</t>
  </si>
  <si>
    <t>781419191</t>
  </si>
  <si>
    <t>Příplatek k montáži obkladů vnitřních keramických hladkých za plochu do 10 m2</t>
  </si>
  <si>
    <t>CS ÚRS 2023 01</t>
  </si>
  <si>
    <t>350</t>
  </si>
  <si>
    <t>https://podminky.urs.cz/item/CS_URS_2023_01/781419191</t>
  </si>
  <si>
    <t>781474113</t>
  </si>
  <si>
    <t>Montáž obkladů vnitřních stěn z dlaždic keramických lepených flexibilním lepidlem maloformátových hladkých přes 12 do 19 ks/m2</t>
  </si>
  <si>
    <t>352</t>
  </si>
  <si>
    <t>https://podminky.urs.cz/item/CS_URS_2023_02/781474113</t>
  </si>
  <si>
    <t>173</t>
  </si>
  <si>
    <t>59761071r01</t>
  </si>
  <si>
    <t>velkoformátový keramický obklad formátu 400x200 mm, (podrobný popis viz požadavek projektanta)</t>
  </si>
  <si>
    <t>354</t>
  </si>
  <si>
    <t>1,44*1,15 "Přepočtené koeficientem množství</t>
  </si>
  <si>
    <t>781494511</t>
  </si>
  <si>
    <t>Plastové profily ukončovací lepené flexibilním lepidlem</t>
  </si>
  <si>
    <t>356</t>
  </si>
  <si>
    <t>https://podminky.urs.cz/item/CS_URS_2023_01/781494511</t>
  </si>
  <si>
    <t>Hranaté lišty</t>
  </si>
  <si>
    <t>"m.č. 1.02" 0,9+1,6*2</t>
  </si>
  <si>
    <t>175</t>
  </si>
  <si>
    <t>781495115</t>
  </si>
  <si>
    <t>Obklad - dokončující práce ostatní práce spárování silikonem</t>
  </si>
  <si>
    <t>358</t>
  </si>
  <si>
    <t>https://podminky.urs.cz/item/CS_URS_2023_02/781495115</t>
  </si>
  <si>
    <t>"m.č. 1.02" 0,9</t>
  </si>
  <si>
    <t>998781201</t>
  </si>
  <si>
    <t>Přesun hmot pro obklady keramické stanovený procentní sazbou (%) z ceny vodorovná dopravní vzdálenost do 50 m v objektech výšky do 6 m</t>
  </si>
  <si>
    <t>360</t>
  </si>
  <si>
    <t>https://podminky.urs.cz/item/CS_URS_2023_02/998781201</t>
  </si>
  <si>
    <t>783</t>
  </si>
  <si>
    <t>Dokončovací práce - nátěry</t>
  </si>
  <si>
    <t>177</t>
  </si>
  <si>
    <t>783304100</t>
  </si>
  <si>
    <t>Provedení nátěru zámečnických konstrukcí základního nebo základního antikorozního jednonásobného</t>
  </si>
  <si>
    <t>362</t>
  </si>
  <si>
    <t>https://podminky.urs.cz/item/CS_URS_2023_02/783304100</t>
  </si>
  <si>
    <t>- nosníky IPE 300 - r.š.=1,1</t>
  </si>
  <si>
    <t>"JV strana" 6*0,3*1,1</t>
  </si>
  <si>
    <t>"SZ strana" 6*0,3*1,1</t>
  </si>
  <si>
    <t>- ochranný profil vrat L - r.š. 0,12m</t>
  </si>
  <si>
    <t>"sekční vrata" 13,45*0,12</t>
  </si>
  <si>
    <t>- ostatní stávající ocelové profily konstrukce</t>
  </si>
  <si>
    <t>"odhadovanný rozsah - nutno určit na stavbě" 30</t>
  </si>
  <si>
    <t>24623010</t>
  </si>
  <si>
    <t>hmota nátěrová epoxidová základní na kovy</t>
  </si>
  <si>
    <t>364</t>
  </si>
  <si>
    <t>35,574*0,1 "Přepočtené koeficientem množství</t>
  </si>
  <si>
    <t>179</t>
  </si>
  <si>
    <t>783307100</t>
  </si>
  <si>
    <t>Provedení nátěru zámečnických konstrukcí krycího jednonásobného</t>
  </si>
  <si>
    <t>366</t>
  </si>
  <si>
    <t>https://podminky.urs.cz/item/CS_URS_2023_02/783307100</t>
  </si>
  <si>
    <t>24623055</t>
  </si>
  <si>
    <t>hmota nátěrová epoxidová vrchní (email) odstín bílý</t>
  </si>
  <si>
    <t>368</t>
  </si>
  <si>
    <t>35,574*0,15 "Přepočtené koeficientem množství</t>
  </si>
  <si>
    <t>181</t>
  </si>
  <si>
    <t>783314201</t>
  </si>
  <si>
    <t>Základní antikorozní nátěr zámečnických konstrukcí jednonásobný syntetický standardní</t>
  </si>
  <si>
    <t>370</t>
  </si>
  <si>
    <t>https://podminky.urs.cz/item/CS_URS_2023_02/783314201</t>
  </si>
  <si>
    <t>783823101</t>
  </si>
  <si>
    <t>Penetrační nátěr omítek hladkých betonových povrchů akrylátový</t>
  </si>
  <si>
    <t>372</t>
  </si>
  <si>
    <t>https://podminky.urs.cz/item/CS_URS_2023_02/783823101</t>
  </si>
  <si>
    <t>183</t>
  </si>
  <si>
    <t>783826675</t>
  </si>
  <si>
    <t>Hydrofobizační nátěr omítek silikonový, transparentní, povrchů hrubých betonových povrchů nebo omítek hrubých, rýhovaných tenkovrstvých nebo škrábaných (břízolitových)</t>
  </si>
  <si>
    <t>374</t>
  </si>
  <si>
    <t>https://podminky.urs.cz/item/CS_URS_2023_02/783826675</t>
  </si>
  <si>
    <t>- kamenný sokl</t>
  </si>
  <si>
    <t>783846523</t>
  </si>
  <si>
    <t>Antigraffiti preventivní nátěr omítek hladkých omítek hladkých, zrnitých tenkovrstvých nebo štukových trvalý pro opakované odstraňování graffiti v počtu do 100 cyklů</t>
  </si>
  <si>
    <t>376</t>
  </si>
  <si>
    <t>https://podminky.urs.cz/item/CS_URS_2023_02/783846523</t>
  </si>
  <si>
    <t>"JZ strana" 1,56*2*1</t>
  </si>
  <si>
    <t>"JV strana" 25,17*1</t>
  </si>
  <si>
    <t>"SZ strana" 25,17*1</t>
  </si>
  <si>
    <t>"SV strana" 11,7*1</t>
  </si>
  <si>
    <t>185</t>
  </si>
  <si>
    <t>783923161</t>
  </si>
  <si>
    <t>Penetrační nátěr betonových podlah pórovitých ( např. z cihelné dlažby, betonu apod.) akrylátový</t>
  </si>
  <si>
    <t>378</t>
  </si>
  <si>
    <t>https://podminky.urs.cz/item/CS_URS_2023_02/783923161</t>
  </si>
  <si>
    <t>"dobetnávky" 10,8+6,6</t>
  </si>
  <si>
    <t>7839371r01</t>
  </si>
  <si>
    <t>Krycí epoxidový nátěrový systém - betonové podlahy, D+M včetně kompetní systémové skladby</t>
  </si>
  <si>
    <t>380</t>
  </si>
  <si>
    <t>Skl. P.1</t>
  </si>
  <si>
    <t>tloušťka souvrství celkem cca 3mm</t>
  </si>
  <si>
    <t xml:space="preserve"> - Penetrační nátěr 1x</t>
  </si>
  <si>
    <t xml:space="preserve"> - Vyrovnávací stěrka 1x</t>
  </si>
  <si>
    <t xml:space="preserve"> - Nosná stěrka 1x</t>
  </si>
  <si>
    <t xml:space="preserve"> - Epoxidový uzavírací nátěr 1x</t>
  </si>
  <si>
    <t>784</t>
  </si>
  <si>
    <t>Dokončovací práce - malby a tapety</t>
  </si>
  <si>
    <t>187</t>
  </si>
  <si>
    <t>784111005</t>
  </si>
  <si>
    <t>Oprášení (ometení) podkladu v místnostech výšky přes 5,00 m</t>
  </si>
  <si>
    <t>382</t>
  </si>
  <si>
    <t>https://podminky.urs.cz/item/CS_URS_2023_02/784111005</t>
  </si>
  <si>
    <t>Stěny:</t>
  </si>
  <si>
    <t>Stropy:</t>
  </si>
  <si>
    <t>784181105</t>
  </si>
  <si>
    <t>Penetrace podkladu jednonásobná základní akrylátová bezbarvá v místnostech výšky přes 5,00 m</t>
  </si>
  <si>
    <t>384</t>
  </si>
  <si>
    <t>https://podminky.urs.cz/item/CS_URS_2023_02/784181105</t>
  </si>
  <si>
    <t>189</t>
  </si>
  <si>
    <t>784221105</t>
  </si>
  <si>
    <t>Malby z malířských směsí otěruvzdorných za sucha dvojnásobné, bílé za sucha otěruvzdorné dobře v místnostech výšky přes 5,00 m</t>
  </si>
  <si>
    <t>386</t>
  </si>
  <si>
    <t>https://podminky.urs.cz/item/CS_URS_2023_02/784221105</t>
  </si>
  <si>
    <t>- technické parametry nátěru viz PD</t>
  </si>
  <si>
    <t>Stěny:1</t>
  </si>
  <si>
    <t>789</t>
  </si>
  <si>
    <t>Povrchové úpravy ocelových konstrukcí a technologických zařízení</t>
  </si>
  <si>
    <t>789112240</t>
  </si>
  <si>
    <t>Úpravy povrchů pod nátěry zařízení s povrchem členitým očištění odmaštěním</t>
  </si>
  <si>
    <t>388</t>
  </si>
  <si>
    <t>https://podminky.urs.cz/item/CS_URS_2023_02/789112240</t>
  </si>
  <si>
    <t>- nosníky IPE 300 - r.š.=1,1m</t>
  </si>
  <si>
    <t>"očištění stávající mřízky do podlahové vpustě" 0,35*0,35*2</t>
  </si>
  <si>
    <t>D1_01_2 - ZTI</t>
  </si>
  <si>
    <t>721 - Zdravotechnika - vnitřní kanalizace</t>
  </si>
  <si>
    <t>722 - Zdravotechnika - vnitřní vodovod</t>
  </si>
  <si>
    <t>725 - Zdravotechnika - zařizovací předměty</t>
  </si>
  <si>
    <t xml:space="preserve">    734 - Ústřední vytápění - armatury</t>
  </si>
  <si>
    <t>3462532r01</t>
  </si>
  <si>
    <t>Zaplentování rýh, potrubí, výklenků nebo nik ve stěnách</t>
  </si>
  <si>
    <t>Stavební přípomoc:</t>
  </si>
  <si>
    <t>"SV" (0,68+10,25+0,5+0,5+2,5+0,5+0,5)*0,07</t>
  </si>
  <si>
    <t>974032132</t>
  </si>
  <si>
    <t>Vysekání rýh ve stěnách nebo příčkách z dutých cihel, tvárnic, desek z dutých cihel nebo tvárnic do hl. 50 mm a šířky do 70 mm</t>
  </si>
  <si>
    <t>https://podminky.urs.cz/item/CS_URS_2023_02/974032132</t>
  </si>
  <si>
    <t>"SV" 0,68+10,25+0,5+0,5+2,5+0,5</t>
  </si>
  <si>
    <t>"TV" 0,5</t>
  </si>
  <si>
    <t>977151112</t>
  </si>
  <si>
    <t>Jádrové vrty diamantovými korunkami do stavebních materiálů (železobetonu, betonu, cihel, obkladů, dlažeb, kamene) průměru přes 35 do 40 mm</t>
  </si>
  <si>
    <t>https://podminky.urs.cz/item/CS_URS_2023_02/977151112</t>
  </si>
  <si>
    <t>"prostup vodovod" 0,2</t>
  </si>
  <si>
    <t>977151113</t>
  </si>
  <si>
    <t>Jádrové vrty diamantovými korunkami do stavebních materiálů (železobetonu, betonu, cihel, obkladů, dlažeb, kamene) průměru přes 40 do 50 mm</t>
  </si>
  <si>
    <t>https://podminky.urs.cz/item/CS_URS_2023_02/977151113</t>
  </si>
  <si>
    <t>"prostup vodovod" 0,5</t>
  </si>
  <si>
    <t>"prostup kanalizace" 0,5</t>
  </si>
  <si>
    <t>997002611</t>
  </si>
  <si>
    <t>Nakládání suti a vybouraných hmot na dopravní prostředek pro vodorovné přemístění</t>
  </si>
  <si>
    <t>https://podminky.urs.cz/item/CS_URS_2023_02/997002611</t>
  </si>
  <si>
    <t>997013501</t>
  </si>
  <si>
    <t>Odvoz suti a vybouraných hmot na skládku nebo meziskládku se složením, na vzdálenost do 1 km</t>
  </si>
  <si>
    <t>https://podminky.urs.cz/item/CS_URS_2023_02/997013501</t>
  </si>
  <si>
    <t>0,106*15 "Přepočtené koeficientem množství</t>
  </si>
  <si>
    <t>997013873</t>
  </si>
  <si>
    <t>https://podminky.urs.cz/item/CS_URS_2023_02/997013873</t>
  </si>
  <si>
    <t>721</t>
  </si>
  <si>
    <t>Zdravotechnika - vnitřní kanalizace</t>
  </si>
  <si>
    <t>721174043</t>
  </si>
  <si>
    <t>Potrubí z trub polypropylenových připojovací DN 50</t>
  </si>
  <si>
    <t>https://podminky.urs.cz/item/CS_URS_2023_02/721174043</t>
  </si>
  <si>
    <t>Viz TZ a projektová dokumentace ZTI</t>
  </si>
  <si>
    <t>2,1</t>
  </si>
  <si>
    <t>721176101R001</t>
  </si>
  <si>
    <t>Hadice pro vedení kondenzátu průměr 32 mm</t>
  </si>
  <si>
    <t>- veškeré technické požadavky a parametry viz PD</t>
  </si>
  <si>
    <t>- včetně tvarovek</t>
  </si>
  <si>
    <t>"rozvody kotel" 1,6</t>
  </si>
  <si>
    <t>721194105</t>
  </si>
  <si>
    <t>Vyměření přípojek na potrubí vyvedení a upevnění odpadních výpustek DN 50</t>
  </si>
  <si>
    <t>https://podminky.urs.cz/item/CS_URS_2023_02/721194105</t>
  </si>
  <si>
    <t>721274121</t>
  </si>
  <si>
    <t>Ventily přivzdušňovací odpadních potrubí vnitřní od DN 32 do DN 50</t>
  </si>
  <si>
    <t>https://podminky.urs.cz/item/CS_URS_2023_02/721274121</t>
  </si>
  <si>
    <t>"připojovací potrubí - umyvadlo" 1</t>
  </si>
  <si>
    <t>721290111</t>
  </si>
  <si>
    <t>Zkouška těsnosti kanalizace v objektech vodou do DN 125</t>
  </si>
  <si>
    <t>https://podminky.urs.cz/item/CS_URS_2023_02/721290111</t>
  </si>
  <si>
    <t>998721201</t>
  </si>
  <si>
    <t>Přesun hmot pro vnitřní kanalizace stanovený procentní sazbou (%) z ceny vodorovná dopravní vzdálenost do 50 m v objektech výšky do 6 m</t>
  </si>
  <si>
    <t>https://podminky.urs.cz/item/CS_URS_2023_02/998721201</t>
  </si>
  <si>
    <t>722</t>
  </si>
  <si>
    <t>Zdravotechnika - vnitřní vodovod</t>
  </si>
  <si>
    <t>722174001</t>
  </si>
  <si>
    <t>Potrubí z plastových trubek z polypropylenu PPR svařovaných polyfúzně PN 16 (SDR 7,4) D 16 x 2,2</t>
  </si>
  <si>
    <t>https://podminky.urs.cz/item/CS_URS_2023_02/722174001</t>
  </si>
  <si>
    <t>722174002</t>
  </si>
  <si>
    <t>Potrubí z plastových trubek z polypropylenu PPR svařovaných polyfúzně PN 16 (SDR 7,4) D 20 x 2,8</t>
  </si>
  <si>
    <t>https://podminky.urs.cz/item/CS_URS_2023_02/722174002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</si>
  <si>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</si>
  <si>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</si>
  <si>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https://podminky.urs.cz/item/CS_URS_2023_02/722181221</t>
  </si>
  <si>
    <t>722190401</t>
  </si>
  <si>
    <t>Zřízení přípojek na potrubí vyvedení a upevnění výpustek do DN 25</t>
  </si>
  <si>
    <t>https://podminky.urs.cz/item/CS_URS_2023_02/722190401</t>
  </si>
  <si>
    <t>"kotel" 1</t>
  </si>
  <si>
    <t>"umyvadlo" 2</t>
  </si>
  <si>
    <t>"ohřívač" 1</t>
  </si>
  <si>
    <t>722230102</t>
  </si>
  <si>
    <t>Armatury se dvěma závity ventily přímé G 3/4"</t>
  </si>
  <si>
    <t>https://podminky.urs.cz/item/CS_URS_2023_02/722230102</t>
  </si>
  <si>
    <t>"el. ohřívač" 2</t>
  </si>
  <si>
    <t>722231141</t>
  </si>
  <si>
    <t>Armatury se dvěma závity ventily pojistné rohové G 1/2"</t>
  </si>
  <si>
    <t>https://podminky.urs.cz/item/CS_URS_2023_02/722231141</t>
  </si>
  <si>
    <t>- včetně připojení a dodávky flexi hadic dl. do 0,5 m</t>
  </si>
  <si>
    <t>722232062</t>
  </si>
  <si>
    <t>Armatury se dvěma závity kulové kohouty PN 42 do 185 °C přímé vnitřní závit s vypouštěním G 3/4"</t>
  </si>
  <si>
    <t>https://podminky.urs.cz/item/CS_URS_2023_02/722232062</t>
  </si>
  <si>
    <t>"připojovací potrubí" 1</t>
  </si>
  <si>
    <t>722240122r01</t>
  </si>
  <si>
    <t>Kohout kulový plastový PPR DN 20-25</t>
  </si>
  <si>
    <t>"pojistný uzavírací ventyl" 1</t>
  </si>
  <si>
    <t>722280106R00</t>
  </si>
  <si>
    <t>Tlakové zkoušky vodovodního potrubí do DN 32</t>
  </si>
  <si>
    <t>Včetně dodávky vody, uzavření a zabezpečení konců potrubí.</t>
  </si>
  <si>
    <t>15,43</t>
  </si>
  <si>
    <t>722290234</t>
  </si>
  <si>
    <t>Zkoušky, proplach a desinfekce vodovodního potrubí proplach a desinfekce vodovodního potrubí do DN 80</t>
  </si>
  <si>
    <t>https://podminky.urs.cz/item/CS_URS_2023_02/722290234</t>
  </si>
  <si>
    <t>7225r01</t>
  </si>
  <si>
    <t>Montážní materiál pro kotvení potrubí - objímky, nosiče atd.</t>
  </si>
  <si>
    <t>998722201</t>
  </si>
  <si>
    <t>Přesun hmot pro vnitřní vodovod stanovený procentní sazbou (%) z ceny vodorovná dopravní vzdálenost do 50 m v objektech výšky do 6 m</t>
  </si>
  <si>
    <t>https://podminky.urs.cz/item/CS_URS_2023_02/998722201</t>
  </si>
  <si>
    <t>725</t>
  </si>
  <si>
    <t>Zdravotechnika - zařizovací předměty</t>
  </si>
  <si>
    <t>725211602</t>
  </si>
  <si>
    <t>Umyvadla keramická bílá bez výtokových armatur připevněná na stěnu šrouby bez sloupu nebo krytu na sifon, šířka umyvadla 550 mm</t>
  </si>
  <si>
    <t>https://podminky.urs.cz/item/CS_URS_2023_02/725211602</t>
  </si>
  <si>
    <t>7252141r01</t>
  </si>
  <si>
    <t>Průtokovým ohřívačem pro přívod studené vody, připevněný na stěnu D+M, včetně napojení</t>
  </si>
  <si>
    <t>- včetně napojení a armatur</t>
  </si>
  <si>
    <t>725813111</t>
  </si>
  <si>
    <t>Ventily rohové bez připojovací trubičky nebo flexi hadičky G 1/2"</t>
  </si>
  <si>
    <t>https://podminky.urs.cz/item/CS_URS_2023_02/725813111</t>
  </si>
  <si>
    <t>"umyvadlo" 1</t>
  </si>
  <si>
    <t>55190003</t>
  </si>
  <si>
    <t>flexi hadice ohebná sanitární D 9x13mm FF 1/2" 500mm</t>
  </si>
  <si>
    <t>1*2 "Přepočtené koeficientem množství</t>
  </si>
  <si>
    <t>725822613</t>
  </si>
  <si>
    <t>Baterie umyvadlové stojánkové pákové s výpustí</t>
  </si>
  <si>
    <t>https://podminky.urs.cz/item/CS_URS_2023_02/725822613</t>
  </si>
  <si>
    <t>725869218</t>
  </si>
  <si>
    <t>Zápachové uzávěrky zařizovacích předmětů montáž zápachových uzávěrek dřezových dvoudílných U-sifonů</t>
  </si>
  <si>
    <t>https://podminky.urs.cz/item/CS_URS_2023_02/725869218</t>
  </si>
  <si>
    <t>55161312r01</t>
  </si>
  <si>
    <t>sifon umyvadlový s výpustí a přípojkou DN 50</t>
  </si>
  <si>
    <t>1+1</t>
  </si>
  <si>
    <t>998725201</t>
  </si>
  <si>
    <t>Přesun hmot pro zařizovací předměty stanovený procentní sazbou (%) z ceny vodorovná dopravní vzdálenost do 50 m v objektech výšky do 6 m</t>
  </si>
  <si>
    <t>https://podminky.urs.cz/item/CS_URS_2023_02/998725201</t>
  </si>
  <si>
    <t>734</t>
  </si>
  <si>
    <t>Ústřední vytápění - armatury</t>
  </si>
  <si>
    <t>734292725</t>
  </si>
  <si>
    <t>Ostatní armatury kulové kohouty PN 42 do 185°C přímé vnitřní závit s vypouštěním G 1</t>
  </si>
  <si>
    <t>https://podminky.urs.cz/item/CS_URS_2023_02/734292725</t>
  </si>
  <si>
    <t>"připojovací potrubí - kotel" 1</t>
  </si>
  <si>
    <t>D1_01_3 - Topení</t>
  </si>
  <si>
    <t xml:space="preserve">    Z - Zámečnické výrobky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</si>
  <si>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</si>
  <si>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</si>
  <si>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</si>
  <si>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</si>
  <si>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</si>
  <si>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</si>
  <si>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HZS - HZS</t>
  </si>
  <si>
    <t>M - Práce a dodávky M</t>
  </si>
  <si>
    <t xml:space="preserve">    46-M - Zemní práce při extr.mont.pracích</t>
  </si>
  <si>
    <t>40*0,05</t>
  </si>
  <si>
    <t>Z</t>
  </si>
  <si>
    <t>Zámečnické výrobky</t>
  </si>
  <si>
    <t>767-Z01</t>
  </si>
  <si>
    <t>Montáž kovových stavebních, doplňkových konstrukcí</t>
  </si>
  <si>
    <t>Veškerý drobný a kotvící materiál pro otopnou soustavu</t>
  </si>
  <si>
    <t>"nosiče potrubí a objímky" 2</t>
  </si>
  <si>
    <t>722232044</t>
  </si>
  <si>
    <t>Armatury se dvěma závity kulové kohouty PN 42 do 185 °C přímé vnitřní závit G 3/4"</t>
  </si>
  <si>
    <t>https://podminky.urs.cz/item/CS_URS_2023_02/722232044</t>
  </si>
  <si>
    <t>Viz TZ a projektová dokumentace ústředního vytápění.</t>
  </si>
  <si>
    <t xml:space="preserve"> - veškeré podrobnosti k technickým požadavkům viz TZ.</t>
  </si>
  <si>
    <t>722234264</t>
  </si>
  <si>
    <t>Armatury se dvěma závity filtry mosazný PN 20 do 80 °C G 3/4"</t>
  </si>
  <si>
    <t>https://podminky.urs.cz/item/CS_URS_2023_02/722234264</t>
  </si>
  <si>
    <t>725529301</t>
  </si>
  <si>
    <t>Koupelnová topidla montáž infrazářiče</t>
  </si>
  <si>
    <t>https://podminky.urs.cz/item/CS_URS_2023_02/725529301</t>
  </si>
  <si>
    <t xml:space="preserve"> (Referenční výrobek: LPR-RHSCS2000W)</t>
  </si>
  <si>
    <t>Montáž včetně pomocného a kompletačního materiálu</t>
  </si>
  <si>
    <t>- připojení k el. v části elektrotechniky</t>
  </si>
  <si>
    <t>54151414r01</t>
  </si>
  <si>
    <t>infrazářič elektrický</t>
  </si>
  <si>
    <t>731</t>
  </si>
  <si>
    <t>Ústřední vytápění - kotelny</t>
  </si>
  <si>
    <t>731259617</t>
  </si>
  <si>
    <t>Kotle ocelové teplovodní elektrické závěsné přímotopné montáž elektrokotlů ostatních typů o výkonu přes 18 do 60 kW</t>
  </si>
  <si>
    <t>https://podminky.urs.cz/item/CS_URS_2023_02/731259617</t>
  </si>
  <si>
    <t xml:space="preserve"> (Referenční výrobek: kotel BOSCH Tronic Heat 3500 24 kW)</t>
  </si>
  <si>
    <t>- požadavky na zapojení viz PD</t>
  </si>
  <si>
    <t>48417008</t>
  </si>
  <si>
    <t>elektrokotel závěsný přímotopný 24kW</t>
  </si>
  <si>
    <t>733</t>
  </si>
  <si>
    <t>Ústřední vytápění - rozvodné potrubí</t>
  </si>
  <si>
    <t>733223103</t>
  </si>
  <si>
    <t>Potrubí z trubek měděných tvrdých spojovaných měkkým pájením Ø 18/1</t>
  </si>
  <si>
    <t>https://podminky.urs.cz/item/CS_URS_2023_02/733223103</t>
  </si>
  <si>
    <t>součástí položky jsou večkeré spojky, přechodky, redukce, kolena atd.</t>
  </si>
  <si>
    <t>733223104</t>
  </si>
  <si>
    <t>Potrubí z trubek měděných tvrdých spojovaných měkkým pájením Ø 22/1</t>
  </si>
  <si>
    <t>https://podminky.urs.cz/item/CS_URS_2023_02/733223104</t>
  </si>
  <si>
    <t>733223105</t>
  </si>
  <si>
    <t>Potrubí z trubek měděných tvrdých spojovaných měkkým pájením Ø 28/1,5</t>
  </si>
  <si>
    <t>https://podminky.urs.cz/item/CS_URS_2023_02/733223105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</si>
  <si>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</si>
  <si>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</si>
  <si>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https://podminky.urs.cz/item/CS_URS_2023_02/733811241</t>
  </si>
  <si>
    <t>44+11</t>
  </si>
  <si>
    <t>733811242</t>
  </si>
  <si>
    <t>Ochrana potrubí termoizolačními trubicemi z pěnového polyetylenu PE přilepenými v příčných a podélných spojích, tloušťky izolace přes 13 do 20 mm, vnitřního průměru izolace DN přes 22 do 45 mm</t>
  </si>
  <si>
    <t>https://podminky.urs.cz/item/CS_URS_2023_02/733811242</t>
  </si>
  <si>
    <t>734211119</t>
  </si>
  <si>
    <t>Ventily odvzdušňovací závitové automatické PN 14 do 120°C G 3/8</t>
  </si>
  <si>
    <t>https://podminky.urs.cz/item/CS_URS_2023_02/734211119</t>
  </si>
  <si>
    <t>734221545</t>
  </si>
  <si>
    <t>Ventily regulační závitové termostatické, bez hlavice ovládání PN 16 do 110°C přímé jednoregulační G 1/2</t>
  </si>
  <si>
    <t>https://podminky.urs.cz/item/CS_URS_2023_02/734221545</t>
  </si>
  <si>
    <t>734261406</t>
  </si>
  <si>
    <t>Šroubení připojovací armatury radiátorů VK PN 10 do 110°C, regulační uzavíratelné přímé G 1/2 x 18</t>
  </si>
  <si>
    <t>https://podminky.urs.cz/item/CS_URS_2023_02/734261406</t>
  </si>
  <si>
    <t>735</t>
  </si>
  <si>
    <t>Ústřední vytápění - otopná tělesa</t>
  </si>
  <si>
    <t>735151462r01</t>
  </si>
  <si>
    <t>Otopné těleso panelové dvoudeskové 1 přídavná přestupní plocha výška/délka 900/1800 mm</t>
  </si>
  <si>
    <t>včetně kotvícího materiálu</t>
  </si>
  <si>
    <t>735151682r01</t>
  </si>
  <si>
    <t>Otopné těleso panelové třídeskové 3 přídavné přestupní plochy výška/délka 900/1800 mm</t>
  </si>
  <si>
    <t>735151683r01</t>
  </si>
  <si>
    <t>Otopné těleso panelové třídeskové 3 přídavné přestupní plochy výška/délka 900/2000 mm</t>
  </si>
  <si>
    <t>998735101</t>
  </si>
  <si>
    <t>Přesun hmot pro otopná tělesa stanovený z hmotnosti přesunovaného materiálu vodorovná dopravní vzdálenost do 50 m v objektech výšky do 6 m</t>
  </si>
  <si>
    <t>https://podminky.urs.cz/item/CS_URS_2023_02/998735101</t>
  </si>
  <si>
    <t>741</t>
  </si>
  <si>
    <t>Elektroinstalace - silnoproud</t>
  </si>
  <si>
    <t>741331062</t>
  </si>
  <si>
    <t>Montáž měřicích přístrojů bez zapojení vodičů spínače mechanického s týdenním programem</t>
  </si>
  <si>
    <t>https://podminky.urs.cz/item/CS_URS_2023_02/741331062</t>
  </si>
  <si>
    <t xml:space="preserve"> - připojení k el. - v části elektro</t>
  </si>
  <si>
    <t>IVR.TCW01Br01</t>
  </si>
  <si>
    <t>Týdenní prostorový termostat</t>
  </si>
  <si>
    <t>HZS</t>
  </si>
  <si>
    <t>799-M01</t>
  </si>
  <si>
    <t>Doregulování hydrodynamických tlaků</t>
  </si>
  <si>
    <t>hod</t>
  </si>
  <si>
    <t>262144</t>
  </si>
  <si>
    <t>"otopná soustava" 3</t>
  </si>
  <si>
    <t>799-M02</t>
  </si>
  <si>
    <t>Uvedení do provozu</t>
  </si>
  <si>
    <t>799-M03</t>
  </si>
  <si>
    <t>Napuštění a odvzdušnění soustavy</t>
  </si>
  <si>
    <t>"otopná soustava" 1</t>
  </si>
  <si>
    <t>799-M04</t>
  </si>
  <si>
    <t>Topná zkouška</t>
  </si>
  <si>
    <t>Práce a dodávky M</t>
  </si>
  <si>
    <t>46-M</t>
  </si>
  <si>
    <t>Zemní práce při extr.mont.pracích</t>
  </si>
  <si>
    <t>468101421</t>
  </si>
  <si>
    <t>Vysekání rýh pro montáž trubek a kabelů v cihelných zdech hloubky přes 3 do 5 cm a šířky do 5 cm</t>
  </si>
  <si>
    <t>https://podminky.urs.cz/item/CS_URS_2023_02/468101421</t>
  </si>
  <si>
    <t xml:space="preserve">"otopná soustava"  40</t>
  </si>
  <si>
    <t>469972111</t>
  </si>
  <si>
    <t>Odvoz suti a vybouraných hmot odvoz suti a vybouraných hmot do 1 km</t>
  </si>
  <si>
    <t>https://podminky.urs.cz/item/CS_URS_2023_02/469972111</t>
  </si>
  <si>
    <t>469972121</t>
  </si>
  <si>
    <t>Odvoz suti a vybouraných hmot odvoz suti a vybouraných hmot Příplatek k ceně za každý další i započatý 1 km</t>
  </si>
  <si>
    <t>https://podminky.urs.cz/item/CS_URS_2023_02/469972121</t>
  </si>
  <si>
    <t>469973123</t>
  </si>
  <si>
    <t>Poplatek za uložení stavebního odpadu (skládkovné) na recyklační skládce ze směsí nebo oddělených frakcí betonu, cihel a keramických výrobků zatříděného do Katalogu odpadů pod kódem 17 01 07</t>
  </si>
  <si>
    <t>https://podminky.urs.cz/item/CS_URS_2023_02/469973123</t>
  </si>
  <si>
    <t>D1_01-4a - Elektrotechnika - Hromosvod</t>
  </si>
  <si>
    <t xml:space="preserve">    D1 - D1</t>
  </si>
  <si>
    <t xml:space="preserve">    749 - Elektromontáže - ostatní práce a konstrukce</t>
  </si>
  <si>
    <t>VRN - Vedlejší rozpočtové náklady</t>
  </si>
  <si>
    <t xml:space="preserve">    VRN1 - Průzkumné, geodetické a projektové práce</t>
  </si>
  <si>
    <t xml:space="preserve">    VRN7 - Provozní vlivy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</si>
  <si>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</si>
  <si>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</si>
  <si>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https://podminky.urs.cz/item/CS_URS_2023_02/971033141</t>
  </si>
  <si>
    <t>971033148</t>
  </si>
  <si>
    <t>Vybourání otvorů ve zdivu cihelném D do 150 mm na MVC nebo MV tl do 300 mm</t>
  </si>
  <si>
    <t>973031324</t>
  </si>
  <si>
    <t>Vysekání výklenků nebo kapes ve zdivu z cihel na maltu vápennou nebo vápenocementovou kapes, plochy do 0,10 m2, hl. do 150 mm</t>
  </si>
  <si>
    <t>https://podminky.urs.cz/item/CS_URS_2023_02/973031324</t>
  </si>
  <si>
    <t>974082212</t>
  </si>
  <si>
    <t>Vysekání rýh pro ploché vodiče v omítce cementové stěn, šířky do 30 mm</t>
  </si>
  <si>
    <t>https://podminky.urs.cz/item/CS_URS_2023_02/974082212</t>
  </si>
  <si>
    <t>D1</t>
  </si>
  <si>
    <t>749</t>
  </si>
  <si>
    <t>Elektromontáže - ostatní práce a konstrukce</t>
  </si>
  <si>
    <t>749115515</t>
  </si>
  <si>
    <t>zemnící drát FeZn d10</t>
  </si>
  <si>
    <t>340520000</t>
  </si>
  <si>
    <t>749322286</t>
  </si>
  <si>
    <t>svorka do čtyř šroubů</t>
  </si>
  <si>
    <t>340550876R1</t>
  </si>
  <si>
    <t>svorka SR2a</t>
  </si>
  <si>
    <t>340550876R2</t>
  </si>
  <si>
    <t>svorka SR2b</t>
  </si>
  <si>
    <t>340550876R3</t>
  </si>
  <si>
    <t>svorka SZa</t>
  </si>
  <si>
    <t>340550876R4</t>
  </si>
  <si>
    <t>Svorka SO</t>
  </si>
  <si>
    <t>340550876R5</t>
  </si>
  <si>
    <t>Svorka SK</t>
  </si>
  <si>
    <t>340550876R6</t>
  </si>
  <si>
    <t>Svorka SS</t>
  </si>
  <si>
    <t>340550876R7</t>
  </si>
  <si>
    <t>Svorka SU</t>
  </si>
  <si>
    <t>749300748</t>
  </si>
  <si>
    <t>Svorka AB vč. pásky Cu</t>
  </si>
  <si>
    <t>340550123</t>
  </si>
  <si>
    <t>749115555</t>
  </si>
  <si>
    <t>zemnící drát AlMgSi d8 polotvrdý</t>
  </si>
  <si>
    <t>340521555</t>
  </si>
  <si>
    <t>749008122</t>
  </si>
  <si>
    <t>zemnicí páska FeZn 30/4</t>
  </si>
  <si>
    <t>340520874</t>
  </si>
  <si>
    <t>zemnící páska FeZn 30/4</t>
  </si>
  <si>
    <t>749115547</t>
  </si>
  <si>
    <t>Číslo svodu</t>
  </si>
  <si>
    <t>340521048</t>
  </si>
  <si>
    <t>Číslo svodu ČS</t>
  </si>
  <si>
    <t>749115549</t>
  </si>
  <si>
    <t>OT + DOT</t>
  </si>
  <si>
    <t>set</t>
  </si>
  <si>
    <t>340521518</t>
  </si>
  <si>
    <t>Ochranná trubka + držáky ochranné trubky</t>
  </si>
  <si>
    <t>749115547.1</t>
  </si>
  <si>
    <t>Podpěra vedení PVxx</t>
  </si>
  <si>
    <t>340521515</t>
  </si>
  <si>
    <t>749115549.1</t>
  </si>
  <si>
    <t>Zemnící tyč 1,5m</t>
  </si>
  <si>
    <t>340521868</t>
  </si>
  <si>
    <t>74991111R</t>
  </si>
  <si>
    <t>Podružný, spojovací, připojovací, kotevní a upevňovací materiál, svorky a - veškeré příslušenství, asfaltový nátěr</t>
  </si>
  <si>
    <t>340550847R</t>
  </si>
  <si>
    <t>VRN1</t>
  </si>
  <si>
    <t>Průzkumné, geodetické a projektové práce</t>
  </si>
  <si>
    <t>013254000R</t>
  </si>
  <si>
    <t>Výkopové sondy ( základový zemnič ) 0,5x0,5x0,9m v zem. tř.III vč zakrytí, hutnění a proviozorní úpravy terénu</t>
  </si>
  <si>
    <t>VRN7</t>
  </si>
  <si>
    <t>Provozní vlivy</t>
  </si>
  <si>
    <t>071103000</t>
  </si>
  <si>
    <t>práce ve výšce nad 3m</t>
  </si>
  <si>
    <t>D1_01_4b - Elektrotechnika - NN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</si>
  <si>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</si>
  <si>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</si>
  <si>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</si>
  <si>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746 - Elektromontáže - soubory pro vodiče</t>
  </si>
  <si>
    <t xml:space="preserve">    747 - Elektromontáže - kompletace rozvodů</t>
  </si>
  <si>
    <t xml:space="preserve">    748 - Elektromontáže - osvětlovací zařízení a svítidla</t>
  </si>
  <si>
    <t>974082214</t>
  </si>
  <si>
    <t>Vysekání rýh pro ploché vodiče v omítce cementové stěn, šířky do 70 mm</t>
  </si>
  <si>
    <t>https://podminky.urs.cz/item/CS_URS_2023_02/974082214</t>
  </si>
  <si>
    <t>742</t>
  </si>
  <si>
    <t>Elektromontáže - rozvodný systém</t>
  </si>
  <si>
    <t>742231112</t>
  </si>
  <si>
    <t>Montáž rozvodné skříně do 50 kg</t>
  </si>
  <si>
    <t>357118715R</t>
  </si>
  <si>
    <t xml:space="preserve">Rozvaděč ER v provedení 3x elektroměr pod omítku min IP44 s náplní :  - 1x jistič 3/160A    ( 3x MTP 160/5 )                                            - 1x jistič 1/2A ( sazba ) - 2x jistič 3/50A</t>
  </si>
  <si>
    <t>357118715R2</t>
  </si>
  <si>
    <t>Rozvaděč RH s náplní viz výkr.č. E-02</t>
  </si>
  <si>
    <t>742268485</t>
  </si>
  <si>
    <t>Přípojnice hlavního /lokálního pospojení</t>
  </si>
  <si>
    <t>35711289R</t>
  </si>
  <si>
    <t>74281111R</t>
  </si>
  <si>
    <t>Koordinace s provozovatelem / investorem</t>
  </si>
  <si>
    <t>743</t>
  </si>
  <si>
    <t>Elektromontáže - hrubá montáž</t>
  </si>
  <si>
    <t>743112115</t>
  </si>
  <si>
    <t>Montáž trubka plastová ohebná D 23 mm uložená pevně</t>
  </si>
  <si>
    <t>345710510</t>
  </si>
  <si>
    <t>trubka elektroinstalační ohebná D23 mm</t>
  </si>
  <si>
    <t>743112117</t>
  </si>
  <si>
    <t>Montáž trubka plastová ohebná D 36 mm uložená pevně</t>
  </si>
  <si>
    <t>345710940</t>
  </si>
  <si>
    <t>trubka elektroinstalační ohebná D36 mm</t>
  </si>
  <si>
    <t>743112156</t>
  </si>
  <si>
    <t>Montáž trubka plastová ohebná D 13,5 mm uložená pevně</t>
  </si>
  <si>
    <t>345710018</t>
  </si>
  <si>
    <t>trubka elektroinstalační ohebná D 13,5 mm</t>
  </si>
  <si>
    <t>743411111</t>
  </si>
  <si>
    <t>Montáž krabice zapuštěná plastová kruhová typ KU68/2-1902, KO125</t>
  </si>
  <si>
    <t>345715210</t>
  </si>
  <si>
    <t>krabice univerzální z PH krytí min IP44</t>
  </si>
  <si>
    <t>345715240</t>
  </si>
  <si>
    <t xml:space="preserve">krabice univerzální na povrch  z PH KO125 s víkem min IP44</t>
  </si>
  <si>
    <t>743411121</t>
  </si>
  <si>
    <t>Montáž krabice zapuštěná plastová čtyřhranná typ KO100, KO125</t>
  </si>
  <si>
    <t>10.033.023</t>
  </si>
  <si>
    <t xml:space="preserve">Krabice  ABB vč. svorek do 5x2,5mm2 na omítku ( RACK, DIGESTOŘ )</t>
  </si>
  <si>
    <t>743611121</t>
  </si>
  <si>
    <t>Montáž vodič uzemňovací drát / páska FeZn 30x4mm</t>
  </si>
  <si>
    <t>354410730</t>
  </si>
  <si>
    <t>Páska FeZn 30x4mm</t>
  </si>
  <si>
    <t>743622200</t>
  </si>
  <si>
    <t>Montáž svorka hromosvodná typ ST, SJ, SK, SZ, SR01, 02 se 3 šrouby</t>
  </si>
  <si>
    <t>354420290</t>
  </si>
  <si>
    <t xml:space="preserve">svorka uzemnění  SU nerez univerzální</t>
  </si>
  <si>
    <t>743112192</t>
  </si>
  <si>
    <t>Montáž trubka plastová pevná D 23 mm uložená pevně, vč. úchytek a příslušenství</t>
  </si>
  <si>
    <t>345710458</t>
  </si>
  <si>
    <t>Trubka panc. plastová pevná D 23 mm uložená pevně, vč. úchytek a příslušenství</t>
  </si>
  <si>
    <t>743112192.1</t>
  </si>
  <si>
    <t>Montáž trubka plastová pevná D 36 mm uložená pevně, vč. úchytek a příslušenství</t>
  </si>
  <si>
    <t>345710458.1</t>
  </si>
  <si>
    <t>Trubka panc. plastová pevná D 36 mm uložená pevně, vč. úchytek a příslušenství</t>
  </si>
  <si>
    <t>743115001</t>
  </si>
  <si>
    <t>Drátěný kabelový žlab vč. spojovacího materiálu, vyložníků a kotvícího materiálu a příslušenství š.200mm</t>
  </si>
  <si>
    <t>345710012</t>
  </si>
  <si>
    <t>743115009</t>
  </si>
  <si>
    <t>Drátěný kabelový žlab vč. spojovacího materiálu, vyložníků a kotvícího materiálu a příslušenství š.300mm</t>
  </si>
  <si>
    <t>345710018.1</t>
  </si>
  <si>
    <t>718111222</t>
  </si>
  <si>
    <t>Trubka korugovaná 50/41</t>
  </si>
  <si>
    <t>341828522</t>
  </si>
  <si>
    <t>718111220</t>
  </si>
  <si>
    <t>Trubka korugovaná 100/91</t>
  </si>
  <si>
    <t>341828520</t>
  </si>
  <si>
    <t>744</t>
  </si>
  <si>
    <t>Elektromontáže - rozvody vodičů měděných</t>
  </si>
  <si>
    <t>744211111</t>
  </si>
  <si>
    <t>Montáž vodič Cu izolovaný sk.1 do 1 kV žíla 0,35 až 6 mm2 do stěny</t>
  </si>
  <si>
    <t>341408256</t>
  </si>
  <si>
    <t>vodič silový s Cu jádrem CY H07 V-U 2 mm2</t>
  </si>
  <si>
    <t>341408258</t>
  </si>
  <si>
    <t>vodič silový s Cu jádrem CY H07 V-U 4 mm2</t>
  </si>
  <si>
    <t>341408260</t>
  </si>
  <si>
    <t>vodič silový s Cu jádrem CY H07 V-U 6 mm2</t>
  </si>
  <si>
    <t>744211112</t>
  </si>
  <si>
    <t>Montáž vodič Cu izolovaný sk.1 do 1 kV žíla 10 až 16 mm2 do stěny</t>
  </si>
  <si>
    <t>341408270</t>
  </si>
  <si>
    <t>vodič silový s Cu jádrem CY H07 V-U 10 mm2</t>
  </si>
  <si>
    <t>744411220</t>
  </si>
  <si>
    <t>Montáž kabel Cu sk.2 do 1 kV do 0,20 kg pod omítku stěn</t>
  </si>
  <si>
    <t>341110300</t>
  </si>
  <si>
    <t>kabel silový s Cu jádrem CYKY-J 3x1,5 mm2</t>
  </si>
  <si>
    <t>341110050</t>
  </si>
  <si>
    <t>kabel silový s Cu jádrem CYKY-O 2x1,5 mm2</t>
  </si>
  <si>
    <t>341110050.1</t>
  </si>
  <si>
    <t>kabel silový s Cu jádrem CYKY-O 2x2,5 mm2</t>
  </si>
  <si>
    <t>744411230</t>
  </si>
  <si>
    <t>Montáž kabel Cu sk.2 do 1 kV do 0,40 kg pod omítku stěn, na povrch</t>
  </si>
  <si>
    <t>341110380</t>
  </si>
  <si>
    <t>kabel silový s Cu jádrem CYKY 5x1,5 mm2</t>
  </si>
  <si>
    <t>341110940</t>
  </si>
  <si>
    <t>kabel silový s Cu jádrem CYKY 5x2,5 mm2</t>
  </si>
  <si>
    <t>341110360</t>
  </si>
  <si>
    <t>kabel silový s Cu jádrem CYKY 3x2,5 mm2</t>
  </si>
  <si>
    <t>744411260</t>
  </si>
  <si>
    <t>Montáž kabel Cu sk.2 do 1 kV do 1,10 kg pod omítku stěn, na povrch</t>
  </si>
  <si>
    <t>103541080R1</t>
  </si>
  <si>
    <t>kabel silový s Cu jádrem CYKY-J 5x10mm2</t>
  </si>
  <si>
    <t>103541082R1</t>
  </si>
  <si>
    <t>kabel silový s Cu jádrem CYKY-J 7x1,5mm2</t>
  </si>
  <si>
    <t>744411263</t>
  </si>
  <si>
    <t>Montáž kabel Cu sk.2 do 1 kV do 5,10 kg pod omítku stěn, na povrch</t>
  </si>
  <si>
    <t>103541086R1</t>
  </si>
  <si>
    <t>kabel silový s Cu jádrem CYKY 4Bx35mm2</t>
  </si>
  <si>
    <t>103541085R1</t>
  </si>
  <si>
    <t>kabel silový s Cu jádrem AYKY 3Bx185+95mm2</t>
  </si>
  <si>
    <t>746</t>
  </si>
  <si>
    <t>Elektromontáže - soubory pro vodiče</t>
  </si>
  <si>
    <t>746211110</t>
  </si>
  <si>
    <t>Ukončení vodič izolovaný do 2,5mm2 v rozváděči nebo na přístroji</t>
  </si>
  <si>
    <t>21060624</t>
  </si>
  <si>
    <t>SVORKA WAGO 221-415 5x2,5</t>
  </si>
  <si>
    <t>68500231</t>
  </si>
  <si>
    <t>SVORKA ST 5 NA POTRUBI</t>
  </si>
  <si>
    <t>68500240</t>
  </si>
  <si>
    <t>OZNAC.STITEK C.1</t>
  </si>
  <si>
    <t>345723090</t>
  </si>
  <si>
    <t>páska stahovací kabelová VPP 4/280</t>
  </si>
  <si>
    <t>100 kus</t>
  </si>
  <si>
    <t>746211140</t>
  </si>
  <si>
    <t>Ukončení vodič izolovaný do 16 mm2 v rozváděči nebo na přístroji</t>
  </si>
  <si>
    <t>746211148</t>
  </si>
  <si>
    <t>Ukončení vodič izolovaný do 35 mm2 v rozváděči nebo na přístroji vč.kab.ok</t>
  </si>
  <si>
    <t>746211112</t>
  </si>
  <si>
    <t>Ukončení vodič izolovaný do 185 mm2 v rozváděči nebo na přístroji vč. kab.ok</t>
  </si>
  <si>
    <t>746211005D</t>
  </si>
  <si>
    <t>Demontáž stávající elektroinstalace</t>
  </si>
  <si>
    <t>746211005</t>
  </si>
  <si>
    <t>Přepojení stávajících rekonstruovaných úseků vč. nastavení a přeložení kabelů ( vč. materiálu ), zajištění funčnosti objektu během stavby</t>
  </si>
  <si>
    <t>746591510</t>
  </si>
  <si>
    <t>Montáž pospojení</t>
  </si>
  <si>
    <t>10.939.562</t>
  </si>
  <si>
    <t>Sada pro ochranné pospojení</t>
  </si>
  <si>
    <t>KS</t>
  </si>
  <si>
    <t>747</t>
  </si>
  <si>
    <t>Elektromontáže - kompletace rozvodů</t>
  </si>
  <si>
    <t>747111111</t>
  </si>
  <si>
    <t>Montáž vypínač nástěnný 1-jednopólový talčítkový prostředí obyčejné nebo vlhké</t>
  </si>
  <si>
    <t>345357691</t>
  </si>
  <si>
    <t>spínač jednopólový tlačítkový řazení 1/0 10A bílý, IP44, komplet</t>
  </si>
  <si>
    <t>747111115</t>
  </si>
  <si>
    <t>Montáž vypínač nástěnný třípólový do 40A prostředí obyčejné nebo vlhké</t>
  </si>
  <si>
    <t>345357695</t>
  </si>
  <si>
    <t>spínač třípólový 40A, IP44, s vývodkami komplet</t>
  </si>
  <si>
    <t>747161060</t>
  </si>
  <si>
    <t>Montáž zásuvka chráněná bezšroubové připojení v krabici L+N+PE dvojí zapojení prostř. základní,vlhké</t>
  </si>
  <si>
    <t>345551240R</t>
  </si>
  <si>
    <t>zásuvka 1násobná 230V/16A IP 44 bílá komplet</t>
  </si>
  <si>
    <t>747161080</t>
  </si>
  <si>
    <t>Montáž zásuvka chráněná bezšroubové připojení v krabici 3L+N+PE dvojí zapojení prostř. základní,vlhké</t>
  </si>
  <si>
    <t>345551249R</t>
  </si>
  <si>
    <t>zásuvka 1násobná 400V/16A IP 44 komplet</t>
  </si>
  <si>
    <t>747162151</t>
  </si>
  <si>
    <t>Podružný montážní materiál</t>
  </si>
  <si>
    <t>kpl</t>
  </si>
  <si>
    <t>10.048.000</t>
  </si>
  <si>
    <t>748</t>
  </si>
  <si>
    <t>Elektromontáže - osvětlovací zařízení a svítidla</t>
  </si>
  <si>
    <t>748121142</t>
  </si>
  <si>
    <t>Montáž svítidlo LED stropní / nástěnné / svěšené do dvou zdrojů</t>
  </si>
  <si>
    <t>34814435R1</t>
  </si>
  <si>
    <t>D - Svítidlo LED 82W / 12600lm Přisazené / svěšené / průmyslové / pr. 310mm / krytí IP65</t>
  </si>
  <si>
    <t>34814435R2</t>
  </si>
  <si>
    <t>G - Svítidlo LED 57W / 5900lm Přisazené / svěšené / 1195*295mm / krytí IP65</t>
  </si>
  <si>
    <t>34814435R3</t>
  </si>
  <si>
    <t>H - Svítidlo LED 57W / 5600lm Na malém výložníku / krytí IP65</t>
  </si>
  <si>
    <t>34814435R4</t>
  </si>
  <si>
    <t>I/R - Svítidlo LED 29W / 2700l Přisazené / s IR pohybovým čidlem / krytí IP65</t>
  </si>
  <si>
    <t>34814435R5</t>
  </si>
  <si>
    <t>N - Svítidlo LED nouzové max 8W/ s piktogramy nástěnné / přisazené, min IP44 / 1 hod</t>
  </si>
  <si>
    <t>Podružný, spojovací, připojovací, kotevní a upevňovací materiál, svorky a - veškeré příslušenství,</t>
  </si>
  <si>
    <t>Podružný, spojovací, připojovací, kotevní a upevňovací materiál, svorky a - veškeré příslušenství</t>
  </si>
  <si>
    <t>D1_02_1 - Vodovodní přípojka</t>
  </si>
  <si>
    <t xml:space="preserve">    8 - Trubní vedení</t>
  </si>
  <si>
    <t>131151100</t>
  </si>
  <si>
    <t>Hloubení nezapažených jam a zářezů strojně s urovnáním dna do předepsaného profilu a spádu v hornině třídy těžitelnosti I skupiny 1 a 2 do 20 m3</t>
  </si>
  <si>
    <t>https://podminky.urs.cz/item/CS_URS_2023_02/131151100</t>
  </si>
  <si>
    <t>Viz. PD TZB - výkresy půdorysu, výkresy řezů a Tech.zpr.</t>
  </si>
  <si>
    <t>- schéma vodovodu</t>
  </si>
  <si>
    <t>*hloubka výkopu je pouze orientační</t>
  </si>
  <si>
    <t>*zemní práce jsou uvažovány pouze mimo pracovní plochu základových poměrů</t>
  </si>
  <si>
    <t>Zatřídění zeminy tř.1-2. 40%, tř. 3. 60%</t>
  </si>
  <si>
    <t>"vodovodní šachta" (1,4*1,4*1,5)*0,4</t>
  </si>
  <si>
    <t>131251100</t>
  </si>
  <si>
    <t>Hloubení nezapažených jam a zářezů strojně s urovnáním dna do předepsaného profilu a spádu v hornině třídy těžitelnosti I skupiny 3 do 20 m3</t>
  </si>
  <si>
    <t>https://podminky.urs.cz/item/CS_URS_2023_02/131251100</t>
  </si>
  <si>
    <t>"vodovodní šachta" (1,4*1,4*1,5)*0,6</t>
  </si>
  <si>
    <t>132151102</t>
  </si>
  <si>
    <t>Hloubení nezapažených rýh šířky do 800 mm strojně s urovnáním dna do předepsaného profilu a spádu v hornině třídy těžitelnosti I skupiny 1 a 2 přes 20 do 50 m3</t>
  </si>
  <si>
    <t>https://podminky.urs.cz/item/CS_URS_2023_02/132151102</t>
  </si>
  <si>
    <t>"vodovodní přípojka" (80,5*0,6*1,0)*0,4</t>
  </si>
  <si>
    <t>132251102</t>
  </si>
  <si>
    <t>Hloubení nezapažených rýh šířky do 800 mm strojně s urovnáním dna do předepsaného profilu a spádu v hornině třídy těžitelnosti I skupiny 3 přes 20 do 50 m3</t>
  </si>
  <si>
    <t>https://podminky.urs.cz/item/CS_URS_2023_02/132251102</t>
  </si>
  <si>
    <t>"vodovodní přípojka" (80,5*0,6*1,0)*0,6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</si>
  <si>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</si>
  <si>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</si>
  <si>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</si>
  <si>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zemina určená k dalšímu zpracování</t>
  </si>
  <si>
    <t>přesun na meziskládku</t>
  </si>
  <si>
    <t>"hloubení rýh" 19,32+28,98</t>
  </si>
  <si>
    <t>"hloubení jam" 1,176+1,764</t>
  </si>
  <si>
    <t>přesun z meziskládky k dalšímu užití</t>
  </si>
  <si>
    <t>"zásypy" 48,872</t>
  </si>
  <si>
    <t>Zemina určená k uložení na skládku</t>
  </si>
  <si>
    <t>*předpoklad dopravy do 20 km</t>
  </si>
  <si>
    <t>"přebytečená zemina" 2,368</t>
  </si>
  <si>
    <t>2,368*15 "Přepočtené koeficientem množství</t>
  </si>
  <si>
    <t>167101101</t>
  </si>
  <si>
    <t>Nakládání výkopku z hornin tř. 1 až 4 do 100 m3</t>
  </si>
  <si>
    <t>"zemina k zásypům" 51,240</t>
  </si>
  <si>
    <t>"přebytečená zemina" 51,24-48,872</t>
  </si>
  <si>
    <t>"zemina tř. 1-3" (51,24-48,872)*2</t>
  </si>
  <si>
    <t>"zemina tř. 1-3" (1,176+1,764+19,32+28,98)</t>
  </si>
  <si>
    <t>- schéma vodovod</t>
  </si>
  <si>
    <t>*výška obsypu v průměru 200 mm</t>
  </si>
  <si>
    <t>"vodovodní přípojka" 80,8*1*0,6</t>
  </si>
  <si>
    <t>"obsyp šachy" 1,4*1,4*0,2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</si>
  <si>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</si>
  <si>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</si>
  <si>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</si>
  <si>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58337310</t>
  </si>
  <si>
    <t>štěrkopísek frakce 0/4</t>
  </si>
  <si>
    <t>*výška obsypu v průměru 100 mm</t>
  </si>
  <si>
    <t>"vodovodní přípojka" 80,8*0,4*0,1</t>
  </si>
  <si>
    <t>"obsyp šachy" (1,4*1,4*1,4)-(1,2*1,2*1,4)</t>
  </si>
  <si>
    <t>311101214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</si>
  <si>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0,10 do 0,20 m2</t>
  </si>
  <si>
    <t>https://podminky.urs.cz/item/CS_URS_2023_02/311101214</t>
  </si>
  <si>
    <t>28611118r01</t>
  </si>
  <si>
    <t>trubka kanalizační PVC DN 125x1000mm SN8</t>
  </si>
  <si>
    <t>"prostup pro chráničku" 1</t>
  </si>
  <si>
    <t>451572111</t>
  </si>
  <si>
    <t>Lože pod potrubí, stoky a drobné objekty v otevřeném výkopu z kameniva drobného těženého 0 až 4 mm</t>
  </si>
  <si>
    <t>https://podminky.urs.cz/item/CS_URS_2023_02/451572111</t>
  </si>
  <si>
    <t>Trubní vedení</t>
  </si>
  <si>
    <t>871161211</t>
  </si>
  <si>
    <t>Montáž vodovodního potrubí z plastů v otevřeném výkopu z polyetylenu PE 100 svařovaných elektrotvarovkou SDR 11/PN16 D 32 x 3,0 mm</t>
  </si>
  <si>
    <t>https://podminky.urs.cz/item/CS_URS_2023_02/871161211</t>
  </si>
  <si>
    <t>"přípojka z hlavního vodovodního řádu" 80,5</t>
  </si>
  <si>
    <t>"výškové přesahy" 4</t>
  </si>
  <si>
    <t>28613110</t>
  </si>
  <si>
    <t>trubka vodovodní PE100 RC PN 16 SDR11 32x3,0mm</t>
  </si>
  <si>
    <t>879110301</t>
  </si>
  <si>
    <t>Montáž izolace na plastovém předizolovaném potrubí ukončovací manžety smršťovací, vnější plášť potrubí přes 20 do 160 mm</t>
  </si>
  <si>
    <t>https://podminky.urs.cz/item/CS_URS_2023_02/879110301</t>
  </si>
  <si>
    <t>"vodovodní přípojka" 1</t>
  </si>
  <si>
    <t>28658190</t>
  </si>
  <si>
    <t>manžeta ukončovací smršťovací pro plastové předizolované potrubí single d 32/90</t>
  </si>
  <si>
    <t>879171111</t>
  </si>
  <si>
    <t>Montáž napojení vodovodní přípojky v otevřeném výkopu DN 32</t>
  </si>
  <si>
    <t>https://podminky.urs.cz/item/CS_URS_2023_02/879171111</t>
  </si>
  <si>
    <t>"přípojka z hlavního vodovodního řádu" 1</t>
  </si>
  <si>
    <t>7222701r01</t>
  </si>
  <si>
    <t>Sestava vodoměrová závitová G 5/4" - ve vodoměrné šachtě</t>
  </si>
  <si>
    <t>* vodoměrná šachta - včetně veškerých součástí vodoměru</t>
  </si>
  <si>
    <t>- součástí:</t>
  </si>
  <si>
    <t>Uzavírací kulový kohout</t>
  </si>
  <si>
    <t>Filtr závitový</t>
  </si>
  <si>
    <t>Redukce</t>
  </si>
  <si>
    <t>Vodoměr</t>
  </si>
  <si>
    <t>Zpětná klapka</t>
  </si>
  <si>
    <t>Kulový kohout s vypouštěním</t>
  </si>
  <si>
    <t>893811112</t>
  </si>
  <si>
    <t>Osazení vodoměrné šachty z polypropylenu PP samonosné pro běžné zatížení hranaté, půdorysné plochy do 1,1 m2, světlé hloubky přes 1,2 m do 1,4 m</t>
  </si>
  <si>
    <t>https://podminky.urs.cz/item/CS_URS_2023_02/893811112</t>
  </si>
  <si>
    <t>56230581</t>
  </si>
  <si>
    <t>šachta plastová vodoměrná samonosná kruhová 1,0/1,2m</t>
  </si>
  <si>
    <t>899721111</t>
  </si>
  <si>
    <t>Signalizační vodič na potrubí DN do 150 mm</t>
  </si>
  <si>
    <t>https://podminky.urs.cz/item/CS_URS_2023_02/899721111</t>
  </si>
  <si>
    <t>Vyvedení konce vodiče do VŠ pro možnost připojení vytyčovacího zařízení</t>
  </si>
  <si>
    <t>"vodovodní přípojka" 80,5</t>
  </si>
  <si>
    <t>899722111</t>
  </si>
  <si>
    <t>Krytí potrubí z plastů výstražnou fólií z PVC šířky 20 cm</t>
  </si>
  <si>
    <t>https://podminky.urs.cz/item/CS_URS_2023_02/899722111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</si>
  <si>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</si>
  <si>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</si>
  <si>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</si>
  <si>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713123313</t>
  </si>
  <si>
    <t>Montáž tepelně izolačního systému základové desky z XPS desek ostatní utěsnění prostupů PUR pěnou</t>
  </si>
  <si>
    <t>https://podminky.urs.cz/item/CS_URS_2023_02/713123313</t>
  </si>
  <si>
    <t>"ve svislé kci" 1*(2*3,14*0,08)</t>
  </si>
  <si>
    <t>460791215</t>
  </si>
  <si>
    <t>Montáž trubek ochranných uložených volně do rýhy plastových ohebných, vnitřního průměru přes 110 do 133 mm</t>
  </si>
  <si>
    <t>https://podminky.urs.cz/item/CS_URS_2023_02/460791215</t>
  </si>
  <si>
    <t>pro chráničky ve stavu přípravy je nutné určit skutečnou délku připraveného potrubí</t>
  </si>
  <si>
    <t>"výškové přesahy" 3</t>
  </si>
  <si>
    <t>34571357</t>
  </si>
  <si>
    <t>trubka elektroinstalační ohebná dvouplášťová korugovaná (chránička) D 108/125mm, HDPE+LDPE</t>
  </si>
  <si>
    <t>D1_02_2 - Kanalizační přípojka</t>
  </si>
  <si>
    <t xml:space="preserve">    721 - Zdravotechnika - vnitřní kanalizace</t>
  </si>
  <si>
    <t>- schéma ležaté kanalizace</t>
  </si>
  <si>
    <t>Zatřídění zeminy tř.1-2. 60%, tř.3. 40%</t>
  </si>
  <si>
    <t>"jímka" (1,4*1,2*1,2)*0,6</t>
  </si>
  <si>
    <t>"jímka" (1,4*1,2*1,2)*0,4</t>
  </si>
  <si>
    <t>132112132</t>
  </si>
  <si>
    <t>Hloubení nezapažených rýh šířky do 800 mm ručně s urovnáním dna do předepsaného profilu a spádu v hornině třídy těžitelnosti I skupiny 1 a 2 nesoudržných</t>
  </si>
  <si>
    <t>https://podminky.urs.cz/item/CS_URS_2023_02/132112132</t>
  </si>
  <si>
    <t>-ležatá kanalizace včetně vnitřní části</t>
  </si>
  <si>
    <t>"ležatá kanalizace" (2*0,6*0,8)*0,6</t>
  </si>
  <si>
    <t>132151101</t>
  </si>
  <si>
    <t>Hloubení nezapažených rýh šířky do 800 mm strojně s urovnáním dna do předepsaného profilu a spádu v hornině třídy těžitelnosti I skupiny 1 a 2 do 20 m3</t>
  </si>
  <si>
    <t>https://podminky.urs.cz/item/CS_URS_2023_02/132151101</t>
  </si>
  <si>
    <t>"ležatá kanalizace" (2,5*0,6*0,8)*0,6</t>
  </si>
  <si>
    <t>132212132</t>
  </si>
  <si>
    <t>Hloubení nezapažených rýh šířky do 800 mm ručně s urovnáním dna do předepsaného profilu a spádu v hornině třídy těžitelnosti I skupiny 3 nesoudržných</t>
  </si>
  <si>
    <t>https://podminky.urs.cz/item/CS_URS_2023_02/132212132</t>
  </si>
  <si>
    <t>"ležatá kanalizace" (2*0,6*0,8)*0,4</t>
  </si>
  <si>
    <t>132251101</t>
  </si>
  <si>
    <t>Hloubení nezapažených rýh šířky do 800 mm strojně s urovnáním dna do předepsaného profilu a spádu v hornině třídy těžitelnosti I skupiny 3 do 20 m3</t>
  </si>
  <si>
    <t>https://podminky.urs.cz/item/CS_URS_2023_02/132251101</t>
  </si>
  <si>
    <t>"ležatá kanalizace" (2,5*0,6*0,8)*0,4</t>
  </si>
  <si>
    <t>"výkopek" 4,176</t>
  </si>
  <si>
    <t>"zásypy" 2,908</t>
  </si>
  <si>
    <t>"přebytečená zemina" 4,176-2,908</t>
  </si>
  <si>
    <t>1,268*15 "Přepočtené koeficientem množství</t>
  </si>
  <si>
    <t>167151111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</si>
  <si>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</si>
  <si>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</si>
  <si>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 xml:space="preserve">"zemina k zásypům"  2,908</t>
  </si>
  <si>
    <t>"zemina tř. 1-3" (4,176-2,908)*2</t>
  </si>
  <si>
    <t>"zemina tř. 1-3" (1,21+0,806+0,576+0,72+0,384+0,48)</t>
  </si>
  <si>
    <t>(1,21+0,806+0,576+0,720+0,384+0,48)-0,252-1,016</t>
  </si>
  <si>
    <t>*výška obsypu v průměru 140 mm</t>
  </si>
  <si>
    <t>"ležatá kanalizace" (2,5+2)*0,4*0,14</t>
  </si>
  <si>
    <t>"jímka" 1,4*1,4*1,4-(1,2*1,2*1,2)</t>
  </si>
  <si>
    <t>273322511</t>
  </si>
  <si>
    <t>Základy z betonu železového (bez výztuže) desky z betonu se zvýšenými nároky na prostředí tř. C 25/30</t>
  </si>
  <si>
    <t>https://podminky.urs.cz/item/CS_URS_2023_02/273322511</t>
  </si>
  <si>
    <t>"základová konstrukce pro jímku" 1,4*1,4*0,2</t>
  </si>
  <si>
    <t>273362021</t>
  </si>
  <si>
    <t>Výztuž základů desek ze svařovaných sítí z drátů typu KARI</t>
  </si>
  <si>
    <t>https://podminky.urs.cz/item/CS_URS_2023_02/273362021</t>
  </si>
  <si>
    <t>"základová konstrukce pro jímku" 1,4*1,4*0,2*0,001*6,8</t>
  </si>
  <si>
    <t>291111111</t>
  </si>
  <si>
    <t>Podklad pro zpevněné plochy s rozprostřením a s hutněním z kameniva drceného frakce 0 - 63 mm</t>
  </si>
  <si>
    <t>https://podminky.urs.cz/item/CS_URS_2023_02/291111111</t>
  </si>
  <si>
    <t>"základová konstrukce pro jímku" 1,4*1,4*0,15</t>
  </si>
  <si>
    <t>"prostup pro kanalizaci DN 110 mm" 1</t>
  </si>
  <si>
    <t>382413112</t>
  </si>
  <si>
    <t>Osazení plastové jímky z polypropylenu PP na obetonování objemu 2000 l</t>
  </si>
  <si>
    <t>https://podminky.urs.cz/item/CS_URS_2023_02/382413112</t>
  </si>
  <si>
    <t>vč. kompletního příslušenství</t>
  </si>
  <si>
    <t xml:space="preserve">"jímka"  1</t>
  </si>
  <si>
    <t>56230011r01</t>
  </si>
  <si>
    <t>jímka plastová samonosná 2x1x1m objem 2m3</t>
  </si>
  <si>
    <t>*výška podsypu min 90 mm</t>
  </si>
  <si>
    <t>"ležatá kanalizace" (2,5+2)*0,4*0,09</t>
  </si>
  <si>
    <t>871265221</t>
  </si>
  <si>
    <t>Kanalizační potrubí z tvrdého PVC v otevřeném výkopu ve sklonu do 20 %, hladkého plnostěnného jednovrstvého, tuhost třídy SN 8 DN 110</t>
  </si>
  <si>
    <t>https://podminky.urs.cz/item/CS_URS_2023_02/871265221</t>
  </si>
  <si>
    <t>Instalace kanalizačního potrubí včetně veškerých tvarovek</t>
  </si>
  <si>
    <t>"svislá připojovací část" 1,2+2</t>
  </si>
  <si>
    <t xml:space="preserve">"ležatá kanalizace"  2,5</t>
  </si>
  <si>
    <t>899103112</t>
  </si>
  <si>
    <t>Osazení poklopů litinových, ocelových nebo železobetonových včetně rámů pro třídu zatížení B125, C250</t>
  </si>
  <si>
    <t>https://podminky.urs.cz/item/CS_URS_2023_02/899103112</t>
  </si>
  <si>
    <t>28661933</t>
  </si>
  <si>
    <t>poklop šachtový litinový DN 600 pro třídu zatížení B125</t>
  </si>
  <si>
    <t>"jímka" 1</t>
  </si>
  <si>
    <t>899722113</t>
  </si>
  <si>
    <t>Krytí potrubí z plastů výstražnou fólií z PVC šířky 34 cm</t>
  </si>
  <si>
    <t>https://podminky.urs.cz/item/CS_URS_2023_02/899722113</t>
  </si>
  <si>
    <t>"ležatá kanalizace" 2,5</t>
  </si>
  <si>
    <t>- schéma kanalizace</t>
  </si>
  <si>
    <t>2,5+2+1,2</t>
  </si>
  <si>
    <t>D1_02_3 - Elektrotechnika - venkovní rozvody NN</t>
  </si>
  <si>
    <t xml:space="preserve">    VRN9 - Ostatní náklady</t>
  </si>
  <si>
    <t>Hlavní domovní skříň HDS v plastovém pilíři s náplní : 12x poj.spodek PHN02 + 3xPHN02/200A + 3x PHN02/63A</t>
  </si>
  <si>
    <t>Pojistková skříň KSx v plastovém pilíři s náplní : 3x poj.spodek PHN00 + 3xPHN00/50A</t>
  </si>
  <si>
    <t>Montáž krabice zapuštěná plastová kruhová typ KU68/2-1902, KO125, KO250</t>
  </si>
  <si>
    <t xml:space="preserve">krabice univerzální na povrch  z PH KT250 s víkem min IP54 s vývodkami</t>
  </si>
  <si>
    <t>kabel silový s Cu jádrem AYKY 3Bx240+120mm2</t>
  </si>
  <si>
    <t>kabel silový s Cu jádrem AYKY 3Bx120+70mm2</t>
  </si>
  <si>
    <t>746211119</t>
  </si>
  <si>
    <t>Ukončení vodič izolovaný do 240 mm2 v rozváděči nebo na přístroji vč. kab.ok</t>
  </si>
  <si>
    <t>VRN9</t>
  </si>
  <si>
    <t>Ostatní náklady</t>
  </si>
  <si>
    <t>092100008</t>
  </si>
  <si>
    <t>Kabelová rýha š.0,5m hl.0,8m zem.tř.III vč. pískového lože, zakrytí rýhy, hutnění a uvedení do původního stavu</t>
  </si>
  <si>
    <t>bm</t>
  </si>
  <si>
    <t>092100012</t>
  </si>
  <si>
    <t>Kabelová rýha š.0,5m hl.0,1,2m zem.tř.III vč. pískového lože, zakrytí rýhy, hutnění a uvedení do původního stavu</t>
  </si>
  <si>
    <t>340520524R</t>
  </si>
  <si>
    <t>Písek kopaný vč. dopravy</t>
  </si>
  <si>
    <t>340520420R</t>
  </si>
  <si>
    <t>Fólie výstražná</t>
  </si>
  <si>
    <t xml:space="preserve">    VRN2 - Příprava staveniště</t>
  </si>
  <si>
    <t xml:space="preserve">    VRN3 - Zařízení staveniště</t>
  </si>
  <si>
    <t xml:space="preserve">    VRN4 - Inženýrská činnost</t>
  </si>
  <si>
    <t>012303000</t>
  </si>
  <si>
    <t>Geodetické práce po výstavbě</t>
  </si>
  <si>
    <t>-1882461038</t>
  </si>
  <si>
    <t>nové přípojky</t>
  </si>
  <si>
    <t>013254000</t>
  </si>
  <si>
    <t>Dokumentace skutečného provedení stavby</t>
  </si>
  <si>
    <t>Soubor</t>
  </si>
  <si>
    <t>CS ÚRS 2022 01</t>
  </si>
  <si>
    <t>https://podminky.urs.cz/item/CS_URS_2022_01/013254000</t>
  </si>
  <si>
    <t xml:space="preserve">"- Zpracování a kompletace projektové dokumentace </t>
  </si>
  <si>
    <t>"skutečného provedení stavby se zakreslením změn</t>
  </si>
  <si>
    <t>dle smluvních podmínek</t>
  </si>
  <si>
    <t>013294000r</t>
  </si>
  <si>
    <t>Výrobní a dílenská dokumentace</t>
  </si>
  <si>
    <t>vlastní</t>
  </si>
  <si>
    <t>Výrobní dokumentace spojená se stavební části a všemi profesemi</t>
  </si>
  <si>
    <t>VRN2</t>
  </si>
  <si>
    <t>Příprava staveniště</t>
  </si>
  <si>
    <t>023103000r</t>
  </si>
  <si>
    <t>Vyklízení předmětu pevně spojených se stavbou ve stávajícím objektů</t>
  </si>
  <si>
    <t>Podrobný soupis, dle prohlídky staveniště a požadavků investora.</t>
  </si>
  <si>
    <t>VRN3</t>
  </si>
  <si>
    <t>Zařízení staveniště</t>
  </si>
  <si>
    <t>030001000</t>
  </si>
  <si>
    <t xml:space="preserve">"- Vybudování, provoz a odstranění zařízení staveniště, včetně </t>
  </si>
  <si>
    <t>"zřízení připojení na energie a zajištění měření jejich spotřeby,</t>
  </si>
  <si>
    <t xml:space="preserve">"včetně zřízení sociálních zařízení. </t>
  </si>
  <si>
    <t xml:space="preserve">"- Zhotovitel zajistí na vlastní náklady veškerá potřebná povolení </t>
  </si>
  <si>
    <t xml:space="preserve">"k užívání veřejných ploch, včetně záboru veřejného prostranství </t>
  </si>
  <si>
    <t>"na náklady zhotovitele, bude-li stavba vyžadovat.</t>
  </si>
  <si>
    <t xml:space="preserve">"- Zhotovitel zajistí na vlastní náklady zabezpečení provádění díla tak, </t>
  </si>
  <si>
    <t xml:space="preserve">"aby v souvislosti s prováděním díla nedošlo ke zranění osob </t>
  </si>
  <si>
    <t xml:space="preserve">"a škodám na majetku osob a subjektů užívajících objekty a </t>
  </si>
  <si>
    <t xml:space="preserve">"pozemky dotčené stavbou, k poškození stávajících staveb, </t>
  </si>
  <si>
    <t>"jejich součástí, zařízení a přilehlých nemovitostí.</t>
  </si>
  <si>
    <t>-Zajištění místnosti pro umožnění výkonu činnosti TDS, AD, koordinátora BOZP.</t>
  </si>
  <si>
    <t xml:space="preserve">"Poskytnutí místnosti nebo její části včetně vybavení pracovním </t>
  </si>
  <si>
    <t xml:space="preserve">"stolem a židlemi pro konání kontrolních dnů,   </t>
  </si>
  <si>
    <t xml:space="preserve">"případně pro umožnění činnosti TDS, AD, SÚ. </t>
  </si>
  <si>
    <t xml:space="preserve">Náklady na ochranu staveniště před vstupem nepovolaných osob, vč.značení, </t>
  </si>
  <si>
    <t>náklady na osvětlení staveniště, požární řád, poplachová směrnice, provozně dopravní řád, hasicí přístroje</t>
  </si>
  <si>
    <t xml:space="preserve">Oplocení staveniště opatřené bezpečnostními a výstražnými tabulkami. </t>
  </si>
  <si>
    <t xml:space="preserve">Čištění komunikací dotčených stavbou. </t>
  </si>
  <si>
    <t xml:space="preserve">Náklady na vyhotovení návrhu dočasného dopravního značení, jeho projednání a odsouhlasení s dotčenými orgány a organizacemi, </t>
  </si>
  <si>
    <t xml:space="preserve">dodání dopravních značek a případně světelné signalizace, </t>
  </si>
  <si>
    <t>jejich rozmístění a přemísťování a jejich údržba v průběhu výstavby včetně následného odstranění.</t>
  </si>
  <si>
    <t>Informační tabule s údaji o stavbě (název, objednatel, zhotovitel, termíny plnění)</t>
  </si>
  <si>
    <t>033203000</t>
  </si>
  <si>
    <t>Energie pro zařízení staveniště</t>
  </si>
  <si>
    <t>https://podminky.urs.cz/item/CS_URS_2022_01/033203000</t>
  </si>
  <si>
    <t>033203001r</t>
  </si>
  <si>
    <t>Zavěrečný úklid staveniště a komunikačních tras</t>
  </si>
  <si>
    <t>VRN3006-R</t>
  </si>
  <si>
    <t>Dočasné využití ploch</t>
  </si>
  <si>
    <t xml:space="preserve">"- Úpravy ploch areálu pro potřebu stavby, oplocení a </t>
  </si>
  <si>
    <t xml:space="preserve">"po skončení stavby oprava poškozených míst </t>
  </si>
  <si>
    <t>VRN3010-R</t>
  </si>
  <si>
    <t>Zabezpečení stávajících zařízení a vybavení</t>
  </si>
  <si>
    <t xml:space="preserve">"- Zabezpečení stávajících zařízení a vybavení proti </t>
  </si>
  <si>
    <t xml:space="preserve">"mechanickému poškození, prachu, zatečení </t>
  </si>
  <si>
    <t xml:space="preserve">"(při opravách a rekonstrukcích) - zabezpečení stávajících </t>
  </si>
  <si>
    <t xml:space="preserve">"a ostatních ponechávaných zařízení </t>
  </si>
  <si>
    <t>VRN4</t>
  </si>
  <si>
    <t>Inženýrská činnost</t>
  </si>
  <si>
    <t>044002000</t>
  </si>
  <si>
    <t>Revize</t>
  </si>
  <si>
    <t xml:space="preserve">Náklady na zajištění všech nezbytných zkoušek a atestů podle ČSN a případných jiných právních nebo technických předpisů </t>
  </si>
  <si>
    <t>platných v době provádění a předání díla, kterými bude prokázáno dosažení předepsané kvality a předepsaných technických parametrů díla.</t>
  </si>
  <si>
    <t>elektro (s oprávněním "D"), plyn atd.</t>
  </si>
  <si>
    <t>VRN4001-R</t>
  </si>
  <si>
    <t>Kompletační a koordinační činnost</t>
  </si>
  <si>
    <t xml:space="preserve">"- Kompletace atestů, certifikátů, revizních zpráv a ostatních dokladů </t>
  </si>
  <si>
    <t xml:space="preserve">"potřebných k předání a kolaudaci stavby vyplývajících z SOD. </t>
  </si>
  <si>
    <t>VRN4002-R</t>
  </si>
  <si>
    <t>Zpracování harmonogramu</t>
  </si>
  <si>
    <t xml:space="preserve">"Náklady na předložení a aktualizaci podrobného časového </t>
  </si>
  <si>
    <t>"harmonogramu prací a plnění samostatně pro každou etapu</t>
  </si>
  <si>
    <t>07560300R</t>
  </si>
  <si>
    <t>Vytyčení inženýrských sítí</t>
  </si>
  <si>
    <t>1024</t>
  </si>
  <si>
    <t>1006199824</t>
  </si>
  <si>
    <t>VRN7002-R</t>
  </si>
  <si>
    <t xml:space="preserve">"- Tato kategorie nákladů vyjadřuje ztížené podmínky provádění tam, </t>
  </si>
  <si>
    <t xml:space="preserve">"kde jsou stavební práce zcela nebo zčásti omezovány </t>
  </si>
  <si>
    <t xml:space="preserve">"provozem jiných osob. Jde zejména o zvýšené náklady související s </t>
  </si>
  <si>
    <t xml:space="preserve">"omezeným provozem v areálu objednatele nebo o náklady v důsledku </t>
  </si>
  <si>
    <t xml:space="preserve">"nezbytného respektování stávající dopravy v okolí stavby ovlivňující </t>
  </si>
  <si>
    <t>"stavební práce.</t>
  </si>
  <si>
    <t xml:space="preserve">"- Do této položky patří dále náklady na ztížené provádění stavebních prací </t>
  </si>
  <si>
    <t xml:space="preserve">"v důsledku provozu zdravotnického zařízení </t>
  </si>
  <si>
    <t xml:space="preserve">"(nutnost ochranných konstrukcí, ochranných zábradlí a hrazení, </t>
  </si>
  <si>
    <t>"záchytných sítí mimo sítě na lešení, stříšek, apod.)</t>
  </si>
  <si>
    <t xml:space="preserve">"- Oddělení dopravních tras pro provádění stavebních </t>
  </si>
  <si>
    <t xml:space="preserve">"prací od provozu Nemocnice. </t>
  </si>
  <si>
    <t xml:space="preserve">"- Zajištění bezpečného a pohybu osob ( pacientů i personálu </t>
  </si>
  <si>
    <t xml:space="preserve">"nemocnice) v budově podobu výstavby. </t>
  </si>
  <si>
    <t xml:space="preserve">"- Zajištění hygienických podmínek ( hluk a prašnost)  podle </t>
  </si>
  <si>
    <t xml:space="preserve">"standardů zdravotnického zařízení. </t>
  </si>
  <si>
    <t>090003001r</t>
  </si>
  <si>
    <t>Komplexní zkoušky všech profesí</t>
  </si>
  <si>
    <t>Veškeré zkoušky potřebné ke zprovoznění objektu</t>
  </si>
  <si>
    <t>-tlakové, topné, oživení systému, zkušební provoz</t>
  </si>
  <si>
    <t>091002000</t>
  </si>
  <si>
    <t>Ostatní náklady související s objektem</t>
  </si>
  <si>
    <t>- Zpracování "Průkazu energetické náročnosti budov" (PENB)</t>
  </si>
  <si>
    <t>- Náklady na předání stavby, kolaudaci, pořízení fotodokumentace, BOZP a ostatní náklady vyplývající z obchodních podmínek jinde neuvedené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</si>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</sst>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3254000" TargetMode="External" /><Relationship Id="rId2" Type="http://schemas.openxmlformats.org/officeDocument/2006/relationships/hyperlink" Target="https://podminky.urs.cz/item/CS_URS_2022_01/033203000" TargetMode="External" /><Relationship Id="rId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113702" TargetMode="External" /><Relationship Id="rId2" Type="http://schemas.openxmlformats.org/officeDocument/2006/relationships/hyperlink" Target="https://podminky.urs.cz/item/CS_URS_2023_02/131213702" TargetMode="External" /><Relationship Id="rId3" Type="http://schemas.openxmlformats.org/officeDocument/2006/relationships/hyperlink" Target="https://podminky.urs.cz/item/CS_URS_2023_02/139711111" TargetMode="External" /><Relationship Id="rId4" Type="http://schemas.openxmlformats.org/officeDocument/2006/relationships/hyperlink" Target="https://podminky.urs.cz/item/CS_URS_2023_02/151101102" TargetMode="External" /><Relationship Id="rId5" Type="http://schemas.openxmlformats.org/officeDocument/2006/relationships/hyperlink" Target="https://podminky.urs.cz/item/CS_URS_2023_02/151101112" TargetMode="External" /><Relationship Id="rId6" Type="http://schemas.openxmlformats.org/officeDocument/2006/relationships/hyperlink" Target="https://podminky.urs.cz/item/CS_URS_2023_02/162211311" TargetMode="External" /><Relationship Id="rId7" Type="http://schemas.openxmlformats.org/officeDocument/2006/relationships/hyperlink" Target="https://podminky.urs.cz/item/CS_URS_2023_02/162211319" TargetMode="External" /><Relationship Id="rId8" Type="http://schemas.openxmlformats.org/officeDocument/2006/relationships/hyperlink" Target="https://podminky.urs.cz/item/CS_URS_2023_02/162751117" TargetMode="External" /><Relationship Id="rId9" Type="http://schemas.openxmlformats.org/officeDocument/2006/relationships/hyperlink" Target="https://podminky.urs.cz/item/CS_URS_2023_02/162751119" TargetMode="External" /><Relationship Id="rId10" Type="http://schemas.openxmlformats.org/officeDocument/2006/relationships/hyperlink" Target="https://podminky.urs.cz/item/CS_URS_2023_02/167111101" TargetMode="External" /><Relationship Id="rId11" Type="http://schemas.openxmlformats.org/officeDocument/2006/relationships/hyperlink" Target="https://podminky.urs.cz/item/CS_URS_2023_02/171201231" TargetMode="External" /><Relationship Id="rId12" Type="http://schemas.openxmlformats.org/officeDocument/2006/relationships/hyperlink" Target="https://podminky.urs.cz/item/CS_URS_2023_02/171251201" TargetMode="External" /><Relationship Id="rId13" Type="http://schemas.openxmlformats.org/officeDocument/2006/relationships/hyperlink" Target="https://podminky.urs.cz/item/CS_URS_2023_02/175111101" TargetMode="External" /><Relationship Id="rId14" Type="http://schemas.openxmlformats.org/officeDocument/2006/relationships/hyperlink" Target="https://podminky.urs.cz/item/CS_URS_2023_02/175111201" TargetMode="External" /><Relationship Id="rId15" Type="http://schemas.openxmlformats.org/officeDocument/2006/relationships/hyperlink" Target="https://podminky.urs.cz/item/CS_URS_2023_02/271532212" TargetMode="External" /><Relationship Id="rId16" Type="http://schemas.openxmlformats.org/officeDocument/2006/relationships/hyperlink" Target="https://podminky.urs.cz/item/CS_URS_2023_02/273311611" TargetMode="External" /><Relationship Id="rId17" Type="http://schemas.openxmlformats.org/officeDocument/2006/relationships/hyperlink" Target="https://podminky.urs.cz/item/CS_URS_2023_02/275321311" TargetMode="External" /><Relationship Id="rId18" Type="http://schemas.openxmlformats.org/officeDocument/2006/relationships/hyperlink" Target="https://podminky.urs.cz/item/CS_URS_2023_02/275361821" TargetMode="External" /><Relationship Id="rId19" Type="http://schemas.openxmlformats.org/officeDocument/2006/relationships/hyperlink" Target="https://podminky.urs.cz/item/CS_URS_2023_02/279113141" TargetMode="External" /><Relationship Id="rId20" Type="http://schemas.openxmlformats.org/officeDocument/2006/relationships/hyperlink" Target="https://podminky.urs.cz/item/CS_URS_2023_02/279361821" TargetMode="External" /><Relationship Id="rId21" Type="http://schemas.openxmlformats.org/officeDocument/2006/relationships/hyperlink" Target="https://podminky.urs.cz/item/CS_URS_2023_02/342244121" TargetMode="External" /><Relationship Id="rId22" Type="http://schemas.openxmlformats.org/officeDocument/2006/relationships/hyperlink" Target="https://podminky.urs.cz/item/CS_URS_2023_02/311235211" TargetMode="External" /><Relationship Id="rId23" Type="http://schemas.openxmlformats.org/officeDocument/2006/relationships/hyperlink" Target="https://podminky.urs.cz/item/CS_URS_2023_02/314235203" TargetMode="External" /><Relationship Id="rId24" Type="http://schemas.openxmlformats.org/officeDocument/2006/relationships/hyperlink" Target="https://podminky.urs.cz/item/CS_URS_2023_02/314235213" TargetMode="External" /><Relationship Id="rId25" Type="http://schemas.openxmlformats.org/officeDocument/2006/relationships/hyperlink" Target="https://podminky.urs.cz/item/CS_URS_2023_02/314236135" TargetMode="External" /><Relationship Id="rId26" Type="http://schemas.openxmlformats.org/officeDocument/2006/relationships/hyperlink" Target="https://podminky.urs.cz/item/CS_URS_2023_02/317235511" TargetMode="External" /><Relationship Id="rId27" Type="http://schemas.openxmlformats.org/officeDocument/2006/relationships/hyperlink" Target="https://podminky.urs.cz/item/CS_URS_2023_02/317944321" TargetMode="External" /><Relationship Id="rId28" Type="http://schemas.openxmlformats.org/officeDocument/2006/relationships/hyperlink" Target="https://podminky.urs.cz/item/CS_URS_2023_02/346244381" TargetMode="External" /><Relationship Id="rId29" Type="http://schemas.openxmlformats.org/officeDocument/2006/relationships/hyperlink" Target="https://podminky.urs.cz/item/CS_URS_2023_02/417321414" TargetMode="External" /><Relationship Id="rId30" Type="http://schemas.openxmlformats.org/officeDocument/2006/relationships/hyperlink" Target="https://podminky.urs.cz/item/CS_URS_2023_02/417351115" TargetMode="External" /><Relationship Id="rId31" Type="http://schemas.openxmlformats.org/officeDocument/2006/relationships/hyperlink" Target="https://podminky.urs.cz/item/CS_URS_2023_02/417351116" TargetMode="External" /><Relationship Id="rId32" Type="http://schemas.openxmlformats.org/officeDocument/2006/relationships/hyperlink" Target="https://podminky.urs.cz/item/CS_URS_2023_02/417361821" TargetMode="External" /><Relationship Id="rId33" Type="http://schemas.openxmlformats.org/officeDocument/2006/relationships/hyperlink" Target="https://podminky.urs.cz/item/CS_URS_2023_02/612135101" TargetMode="External" /><Relationship Id="rId34" Type="http://schemas.openxmlformats.org/officeDocument/2006/relationships/hyperlink" Target="https://podminky.urs.cz/item/CS_URS_2023_02/612131351" TargetMode="External" /><Relationship Id="rId35" Type="http://schemas.openxmlformats.org/officeDocument/2006/relationships/hyperlink" Target="https://podminky.urs.cz/item/CS_URS_2023_02/612142001" TargetMode="External" /><Relationship Id="rId36" Type="http://schemas.openxmlformats.org/officeDocument/2006/relationships/hyperlink" Target="https://podminky.urs.cz/item/CS_URS_2023_02/612316321" TargetMode="External" /><Relationship Id="rId37" Type="http://schemas.openxmlformats.org/officeDocument/2006/relationships/hyperlink" Target="https://podminky.urs.cz/item/CS_URS_2023_02/612131300" TargetMode="External" /><Relationship Id="rId38" Type="http://schemas.openxmlformats.org/officeDocument/2006/relationships/hyperlink" Target="https://podminky.urs.cz/item/CS_URS_2023_02/612321111" TargetMode="External" /><Relationship Id="rId39" Type="http://schemas.openxmlformats.org/officeDocument/2006/relationships/hyperlink" Target="https://podminky.urs.cz/item/CS_URS_2023_02/612321191" TargetMode="External" /><Relationship Id="rId40" Type="http://schemas.openxmlformats.org/officeDocument/2006/relationships/hyperlink" Target="https://podminky.urs.cz/item/CS_URS_2023_02/612311131" TargetMode="External" /><Relationship Id="rId41" Type="http://schemas.openxmlformats.org/officeDocument/2006/relationships/hyperlink" Target="https://podminky.urs.cz/item/CS_URS_2023_02/619991011" TargetMode="External" /><Relationship Id="rId42" Type="http://schemas.openxmlformats.org/officeDocument/2006/relationships/hyperlink" Target="https://podminky.urs.cz/item/CS_URS_2023_02/619991021" TargetMode="External" /><Relationship Id="rId43" Type="http://schemas.openxmlformats.org/officeDocument/2006/relationships/hyperlink" Target="https://podminky.urs.cz/item/CS_URS_2023_02/622143003" TargetMode="External" /><Relationship Id="rId44" Type="http://schemas.openxmlformats.org/officeDocument/2006/relationships/hyperlink" Target="https://podminky.urs.cz/item/CS_URS_2023_02/622143004" TargetMode="External" /><Relationship Id="rId45" Type="http://schemas.openxmlformats.org/officeDocument/2006/relationships/hyperlink" Target="https://podminky.urs.cz/item/CS_URS_2023_02/629991012" TargetMode="External" /><Relationship Id="rId46" Type="http://schemas.openxmlformats.org/officeDocument/2006/relationships/hyperlink" Target="https://podminky.urs.cz/item/CS_URS_2023_02/622125111" TargetMode="External" /><Relationship Id="rId47" Type="http://schemas.openxmlformats.org/officeDocument/2006/relationships/hyperlink" Target="https://podminky.urs.cz/item/CS_URS_2023_02/622131301" TargetMode="External" /><Relationship Id="rId48" Type="http://schemas.openxmlformats.org/officeDocument/2006/relationships/hyperlink" Target="https://podminky.urs.cz/item/CS_URS_2023_02/622151011" TargetMode="External" /><Relationship Id="rId49" Type="http://schemas.openxmlformats.org/officeDocument/2006/relationships/hyperlink" Target="https://podminky.urs.cz/item/CS_URS_2023_02/622321321" TargetMode="External" /><Relationship Id="rId50" Type="http://schemas.openxmlformats.org/officeDocument/2006/relationships/hyperlink" Target="https://podminky.urs.cz/item/CS_URS_2023_02/622321391" TargetMode="External" /><Relationship Id="rId51" Type="http://schemas.openxmlformats.org/officeDocument/2006/relationships/hyperlink" Target="https://podminky.urs.cz/item/CS_URS_2023_02/629995101" TargetMode="External" /><Relationship Id="rId52" Type="http://schemas.openxmlformats.org/officeDocument/2006/relationships/hyperlink" Target="https://podminky.urs.cz/item/CS_URS_2023_02/631311122" TargetMode="External" /><Relationship Id="rId53" Type="http://schemas.openxmlformats.org/officeDocument/2006/relationships/hyperlink" Target="https://podminky.urs.cz/item/CS_URS_2023_02/631311136" TargetMode="External" /><Relationship Id="rId54" Type="http://schemas.openxmlformats.org/officeDocument/2006/relationships/hyperlink" Target="https://podminky.urs.cz/item/CS_URS_2023_02/631319013" TargetMode="External" /><Relationship Id="rId55" Type="http://schemas.openxmlformats.org/officeDocument/2006/relationships/hyperlink" Target="https://podminky.urs.cz/item/CS_URS_2023_02/631319203" TargetMode="External" /><Relationship Id="rId56" Type="http://schemas.openxmlformats.org/officeDocument/2006/relationships/hyperlink" Target="https://podminky.urs.cz/item/CS_URS_2023_02/631351101" TargetMode="External" /><Relationship Id="rId57" Type="http://schemas.openxmlformats.org/officeDocument/2006/relationships/hyperlink" Target="https://podminky.urs.cz/item/CS_URS_2023_02/631351102" TargetMode="External" /><Relationship Id="rId58" Type="http://schemas.openxmlformats.org/officeDocument/2006/relationships/hyperlink" Target="https://podminky.urs.cz/item/CS_URS_2023_02/631362021" TargetMode="External" /><Relationship Id="rId59" Type="http://schemas.openxmlformats.org/officeDocument/2006/relationships/hyperlink" Target="https://podminky.urs.cz/item/CS_URS_2023_02/633992111" TargetMode="External" /><Relationship Id="rId60" Type="http://schemas.openxmlformats.org/officeDocument/2006/relationships/hyperlink" Target="https://podminky.urs.cz/item/CS_URS_2023_02/634111114" TargetMode="External" /><Relationship Id="rId61" Type="http://schemas.openxmlformats.org/officeDocument/2006/relationships/hyperlink" Target="https://podminky.urs.cz/item/CS_URS_2023_02/634113115" TargetMode="External" /><Relationship Id="rId62" Type="http://schemas.openxmlformats.org/officeDocument/2006/relationships/hyperlink" Target="https://podminky.urs.cz/item/CS_URS_2023_02/634661111" TargetMode="External" /><Relationship Id="rId63" Type="http://schemas.openxmlformats.org/officeDocument/2006/relationships/hyperlink" Target="https://podminky.urs.cz/item/CS_URS_2023_02/634911114" TargetMode="External" /><Relationship Id="rId64" Type="http://schemas.openxmlformats.org/officeDocument/2006/relationships/hyperlink" Target="https://podminky.urs.cz/item/CS_URS_2023_02/941111111" TargetMode="External" /><Relationship Id="rId65" Type="http://schemas.openxmlformats.org/officeDocument/2006/relationships/hyperlink" Target="https://podminky.urs.cz/item/CS_URS_2023_02/941111211" TargetMode="External" /><Relationship Id="rId66" Type="http://schemas.openxmlformats.org/officeDocument/2006/relationships/hyperlink" Target="https://podminky.urs.cz/item/CS_URS_2023_02/941111811" TargetMode="External" /><Relationship Id="rId67" Type="http://schemas.openxmlformats.org/officeDocument/2006/relationships/hyperlink" Target="https://podminky.urs.cz/item/CS_URS_2023_02/941111311" TargetMode="External" /><Relationship Id="rId68" Type="http://schemas.openxmlformats.org/officeDocument/2006/relationships/hyperlink" Target="https://podminky.urs.cz/item/CS_URS_2023_02/944711114" TargetMode="External" /><Relationship Id="rId69" Type="http://schemas.openxmlformats.org/officeDocument/2006/relationships/hyperlink" Target="https://podminky.urs.cz/item/CS_URS_2023_02/944711214" TargetMode="External" /><Relationship Id="rId70" Type="http://schemas.openxmlformats.org/officeDocument/2006/relationships/hyperlink" Target="https://podminky.urs.cz/item/CS_URS_2023_02/944711814" TargetMode="External" /><Relationship Id="rId71" Type="http://schemas.openxmlformats.org/officeDocument/2006/relationships/hyperlink" Target="https://podminky.urs.cz/item/CS_URS_2023_02/949101111" TargetMode="External" /><Relationship Id="rId72" Type="http://schemas.openxmlformats.org/officeDocument/2006/relationships/hyperlink" Target="https://podminky.urs.cz/item/CS_URS_2023_02/949101112" TargetMode="External" /><Relationship Id="rId73" Type="http://schemas.openxmlformats.org/officeDocument/2006/relationships/hyperlink" Target="https://podminky.urs.cz/item/CS_URS_2023_02/953961112" TargetMode="External" /><Relationship Id="rId74" Type="http://schemas.openxmlformats.org/officeDocument/2006/relationships/hyperlink" Target="https://podminky.urs.cz/item/CS_URS_2023_02/953961113" TargetMode="External" /><Relationship Id="rId75" Type="http://schemas.openxmlformats.org/officeDocument/2006/relationships/hyperlink" Target="https://podminky.urs.cz/item/CS_URS_2023_02/278361101" TargetMode="External" /><Relationship Id="rId76" Type="http://schemas.openxmlformats.org/officeDocument/2006/relationships/hyperlink" Target="https://podminky.urs.cz/item/CS_URS_2023_02/953962111" TargetMode="External" /><Relationship Id="rId77" Type="http://schemas.openxmlformats.org/officeDocument/2006/relationships/hyperlink" Target="https://podminky.urs.cz/item/CS_URS_2023_02/952901221" TargetMode="External" /><Relationship Id="rId78" Type="http://schemas.openxmlformats.org/officeDocument/2006/relationships/hyperlink" Target="https://podminky.urs.cz/item/CS_URS_2023_02/962032431" TargetMode="External" /><Relationship Id="rId79" Type="http://schemas.openxmlformats.org/officeDocument/2006/relationships/hyperlink" Target="https://podminky.urs.cz/item/CS_URS_2023_02/965042241" TargetMode="External" /><Relationship Id="rId80" Type="http://schemas.openxmlformats.org/officeDocument/2006/relationships/hyperlink" Target="https://podminky.urs.cz/item/CS_URS_2023_02/965043441" TargetMode="External" /><Relationship Id="rId81" Type="http://schemas.openxmlformats.org/officeDocument/2006/relationships/hyperlink" Target="https://podminky.urs.cz/item/CS_URS_2023_02/965049112" TargetMode="External" /><Relationship Id="rId82" Type="http://schemas.openxmlformats.org/officeDocument/2006/relationships/hyperlink" Target="https://podminky.urs.cz/item/CS_URS_2023_02/764002851" TargetMode="External" /><Relationship Id="rId83" Type="http://schemas.openxmlformats.org/officeDocument/2006/relationships/hyperlink" Target="https://podminky.urs.cz/item/CS_URS_2023_02/766441823" TargetMode="External" /><Relationship Id="rId84" Type="http://schemas.openxmlformats.org/officeDocument/2006/relationships/hyperlink" Target="https://podminky.urs.cz/item/CS_URS_2023_02/766491851" TargetMode="External" /><Relationship Id="rId85" Type="http://schemas.openxmlformats.org/officeDocument/2006/relationships/hyperlink" Target="https://podminky.urs.cz/item/CS_URS_2023_02/766691914" TargetMode="External" /><Relationship Id="rId86" Type="http://schemas.openxmlformats.org/officeDocument/2006/relationships/hyperlink" Target="https://podminky.urs.cz/item/CS_URS_2023_02/766691922" TargetMode="External" /><Relationship Id="rId87" Type="http://schemas.openxmlformats.org/officeDocument/2006/relationships/hyperlink" Target="https://podminky.urs.cz/item/CS_URS_2023_02/767641800" TargetMode="External" /><Relationship Id="rId88" Type="http://schemas.openxmlformats.org/officeDocument/2006/relationships/hyperlink" Target="https://podminky.urs.cz/item/CS_URS_2023_02/962032231" TargetMode="External" /><Relationship Id="rId89" Type="http://schemas.openxmlformats.org/officeDocument/2006/relationships/hyperlink" Target="https://podminky.urs.cz/item/CS_URS_2023_02/968082018" TargetMode="External" /><Relationship Id="rId90" Type="http://schemas.openxmlformats.org/officeDocument/2006/relationships/hyperlink" Target="https://podminky.urs.cz/item/CS_URS_2023_02/971033471" TargetMode="External" /><Relationship Id="rId91" Type="http://schemas.openxmlformats.org/officeDocument/2006/relationships/hyperlink" Target="https://podminky.urs.cz/item/CS_URS_2023_02/973031813" TargetMode="External" /><Relationship Id="rId92" Type="http://schemas.openxmlformats.org/officeDocument/2006/relationships/hyperlink" Target="https://podminky.urs.cz/item/CS_URS_2023_02/973031825" TargetMode="External" /><Relationship Id="rId93" Type="http://schemas.openxmlformats.org/officeDocument/2006/relationships/hyperlink" Target="https://podminky.urs.cz/item/CS_URS_2023_02/977151114" TargetMode="External" /><Relationship Id="rId94" Type="http://schemas.openxmlformats.org/officeDocument/2006/relationships/hyperlink" Target="https://podminky.urs.cz/item/CS_URS_2023_02/977151121" TargetMode="External" /><Relationship Id="rId95" Type="http://schemas.openxmlformats.org/officeDocument/2006/relationships/hyperlink" Target="https://podminky.urs.cz/item/CS_URS_2023_02/977151127" TargetMode="External" /><Relationship Id="rId96" Type="http://schemas.openxmlformats.org/officeDocument/2006/relationships/hyperlink" Target="https://podminky.urs.cz/item/CS_URS_2023_02/977312114" TargetMode="External" /><Relationship Id="rId97" Type="http://schemas.openxmlformats.org/officeDocument/2006/relationships/hyperlink" Target="https://podminky.urs.cz/item/CS_URS_2023_02/978013191" TargetMode="External" /><Relationship Id="rId98" Type="http://schemas.openxmlformats.org/officeDocument/2006/relationships/hyperlink" Target="https://podminky.urs.cz/item/CS_URS_2023_02/978015391" TargetMode="External" /><Relationship Id="rId99" Type="http://schemas.openxmlformats.org/officeDocument/2006/relationships/hyperlink" Target="https://podminky.urs.cz/item/CS_URS_2023_02/978059641" TargetMode="External" /><Relationship Id="rId100" Type="http://schemas.openxmlformats.org/officeDocument/2006/relationships/hyperlink" Target="https://podminky.urs.cz/item/CS_URS_2023_02/974031121" TargetMode="External" /><Relationship Id="rId101" Type="http://schemas.openxmlformats.org/officeDocument/2006/relationships/hyperlink" Target="https://podminky.urs.cz/item/CS_URS_2023_02/974031122" TargetMode="External" /><Relationship Id="rId102" Type="http://schemas.openxmlformats.org/officeDocument/2006/relationships/hyperlink" Target="https://podminky.urs.cz/item/CS_URS_2023_02/974031133" TargetMode="External" /><Relationship Id="rId103" Type="http://schemas.openxmlformats.org/officeDocument/2006/relationships/hyperlink" Target="https://podminky.urs.cz/item/CS_URS_2023_02/974031164" TargetMode="External" /><Relationship Id="rId104" Type="http://schemas.openxmlformats.org/officeDocument/2006/relationships/hyperlink" Target="https://podminky.urs.cz/item/CS_URS_2023_02/985131311" TargetMode="External" /><Relationship Id="rId105" Type="http://schemas.openxmlformats.org/officeDocument/2006/relationships/hyperlink" Target="https://podminky.urs.cz/item/CS_URS_2023_02/985142111" TargetMode="External" /><Relationship Id="rId106" Type="http://schemas.openxmlformats.org/officeDocument/2006/relationships/hyperlink" Target="https://podminky.urs.cz/item/CS_URS_2023_02/985231111" TargetMode="External" /><Relationship Id="rId107" Type="http://schemas.openxmlformats.org/officeDocument/2006/relationships/hyperlink" Target="https://podminky.urs.cz/item/CS_URS_2023_02/997006002" TargetMode="External" /><Relationship Id="rId108" Type="http://schemas.openxmlformats.org/officeDocument/2006/relationships/hyperlink" Target="https://podminky.urs.cz/item/CS_URS_2023_02/997013511" TargetMode="External" /><Relationship Id="rId109" Type="http://schemas.openxmlformats.org/officeDocument/2006/relationships/hyperlink" Target="https://podminky.urs.cz/item/CS_URS_2023_02/997013509" TargetMode="External" /><Relationship Id="rId110" Type="http://schemas.openxmlformats.org/officeDocument/2006/relationships/hyperlink" Target="https://podminky.urs.cz/item/CS_URS_2023_02/997013869" TargetMode="External" /><Relationship Id="rId111" Type="http://schemas.openxmlformats.org/officeDocument/2006/relationships/hyperlink" Target="https://podminky.urs.cz/item/CS_URS_2023_02/997013111" TargetMode="External" /><Relationship Id="rId112" Type="http://schemas.openxmlformats.org/officeDocument/2006/relationships/hyperlink" Target="https://podminky.urs.cz/item/CS_URS_2023_02/998011001" TargetMode="External" /><Relationship Id="rId113" Type="http://schemas.openxmlformats.org/officeDocument/2006/relationships/hyperlink" Target="https://podminky.urs.cz/item/CS_URS_2023_02/766441821" TargetMode="External" /><Relationship Id="rId114" Type="http://schemas.openxmlformats.org/officeDocument/2006/relationships/hyperlink" Target="https://podminky.urs.cz/item/CS_URS_2023_02/767651814" TargetMode="External" /><Relationship Id="rId115" Type="http://schemas.openxmlformats.org/officeDocument/2006/relationships/hyperlink" Target="https://podminky.urs.cz/item/CS_URS_2023_02/998767201" TargetMode="External" /><Relationship Id="rId116" Type="http://schemas.openxmlformats.org/officeDocument/2006/relationships/hyperlink" Target="https://podminky.urs.cz/item/CS_URS_2023_02/711112053" TargetMode="External" /><Relationship Id="rId117" Type="http://schemas.openxmlformats.org/officeDocument/2006/relationships/hyperlink" Target="https://podminky.urs.cz/item/CS_URS_2023_02/711413111" TargetMode="External" /><Relationship Id="rId118" Type="http://schemas.openxmlformats.org/officeDocument/2006/relationships/hyperlink" Target="https://podminky.urs.cz/item/CS_URS_2023_02/711413121" TargetMode="External" /><Relationship Id="rId119" Type="http://schemas.openxmlformats.org/officeDocument/2006/relationships/hyperlink" Target="https://podminky.urs.cz/item/CS_URS_2023_02/711491172" TargetMode="External" /><Relationship Id="rId120" Type="http://schemas.openxmlformats.org/officeDocument/2006/relationships/hyperlink" Target="https://podminky.urs.cz/item/CS_URS_2023_02/711491272" TargetMode="External" /><Relationship Id="rId121" Type="http://schemas.openxmlformats.org/officeDocument/2006/relationships/hyperlink" Target="https://podminky.urs.cz/item/CS_URS_2023_02/998711201" TargetMode="External" /><Relationship Id="rId122" Type="http://schemas.openxmlformats.org/officeDocument/2006/relationships/hyperlink" Target="https://podminky.urs.cz/item/CS_URS_2023_02/713111121" TargetMode="External" /><Relationship Id="rId123" Type="http://schemas.openxmlformats.org/officeDocument/2006/relationships/hyperlink" Target="https://podminky.urs.cz/item/CS_URS_2023_02/713121111" TargetMode="External" /><Relationship Id="rId124" Type="http://schemas.openxmlformats.org/officeDocument/2006/relationships/hyperlink" Target="https://podminky.urs.cz/item/CS_URS_2023_02/713131141" TargetMode="External" /><Relationship Id="rId125" Type="http://schemas.openxmlformats.org/officeDocument/2006/relationships/hyperlink" Target="https://podminky.urs.cz/item/CS_URS_2023_02/713191132" TargetMode="External" /><Relationship Id="rId126" Type="http://schemas.openxmlformats.org/officeDocument/2006/relationships/hyperlink" Target="https://podminky.urs.cz/item/CS_URS_2023_02/998713201" TargetMode="External" /><Relationship Id="rId127" Type="http://schemas.openxmlformats.org/officeDocument/2006/relationships/hyperlink" Target="https://podminky.urs.cz/item/CS_URS_2023_02/751398023" TargetMode="External" /><Relationship Id="rId128" Type="http://schemas.openxmlformats.org/officeDocument/2006/relationships/hyperlink" Target="https://podminky.urs.cz/item/CS_URS_2023_02/751398823" TargetMode="External" /><Relationship Id="rId129" Type="http://schemas.openxmlformats.org/officeDocument/2006/relationships/hyperlink" Target="https://podminky.urs.cz/item/CS_URS_2023_02/762083122" TargetMode="External" /><Relationship Id="rId130" Type="http://schemas.openxmlformats.org/officeDocument/2006/relationships/hyperlink" Target="https://podminky.urs.cz/item/CS_URS_2023_02/762332131" TargetMode="External" /><Relationship Id="rId131" Type="http://schemas.openxmlformats.org/officeDocument/2006/relationships/hyperlink" Target="https://podminky.urs.cz/item/CS_URS_2023_02/762395000" TargetMode="External" /><Relationship Id="rId132" Type="http://schemas.openxmlformats.org/officeDocument/2006/relationships/hyperlink" Target="https://podminky.urs.cz/item/CS_URS_2023_02/762811811" TargetMode="External" /><Relationship Id="rId133" Type="http://schemas.openxmlformats.org/officeDocument/2006/relationships/hyperlink" Target="https://podminky.urs.cz/item/CS_URS_2023_02/998762201" TargetMode="External" /><Relationship Id="rId134" Type="http://schemas.openxmlformats.org/officeDocument/2006/relationships/hyperlink" Target="https://podminky.urs.cz/item/CS_URS_2023_02/763131432" TargetMode="External" /><Relationship Id="rId135" Type="http://schemas.openxmlformats.org/officeDocument/2006/relationships/hyperlink" Target="https://podminky.urs.cz/item/CS_URS_2023_02/763131714" TargetMode="External" /><Relationship Id="rId136" Type="http://schemas.openxmlformats.org/officeDocument/2006/relationships/hyperlink" Target="https://podminky.urs.cz/item/CS_URS_2023_02/763131751" TargetMode="External" /><Relationship Id="rId137" Type="http://schemas.openxmlformats.org/officeDocument/2006/relationships/hyperlink" Target="https://podminky.urs.cz/item/CS_URS_2023_02/998763401" TargetMode="External" /><Relationship Id="rId138" Type="http://schemas.openxmlformats.org/officeDocument/2006/relationships/hyperlink" Target="https://podminky.urs.cz/item/CS_URS_2023_02/781111011" TargetMode="External" /><Relationship Id="rId139" Type="http://schemas.openxmlformats.org/officeDocument/2006/relationships/hyperlink" Target="https://podminky.urs.cz/item/CS_URS_2023_02/781121011" TargetMode="External" /><Relationship Id="rId140" Type="http://schemas.openxmlformats.org/officeDocument/2006/relationships/hyperlink" Target="https://podminky.urs.cz/item/CS_URS_2023_01/781419191" TargetMode="External" /><Relationship Id="rId141" Type="http://schemas.openxmlformats.org/officeDocument/2006/relationships/hyperlink" Target="https://podminky.urs.cz/item/CS_URS_2023_02/781474113" TargetMode="External" /><Relationship Id="rId142" Type="http://schemas.openxmlformats.org/officeDocument/2006/relationships/hyperlink" Target="https://podminky.urs.cz/item/CS_URS_2023_01/781494511" TargetMode="External" /><Relationship Id="rId143" Type="http://schemas.openxmlformats.org/officeDocument/2006/relationships/hyperlink" Target="https://podminky.urs.cz/item/CS_URS_2023_02/781495115" TargetMode="External" /><Relationship Id="rId144" Type="http://schemas.openxmlformats.org/officeDocument/2006/relationships/hyperlink" Target="https://podminky.urs.cz/item/CS_URS_2023_02/998781201" TargetMode="External" /><Relationship Id="rId145" Type="http://schemas.openxmlformats.org/officeDocument/2006/relationships/hyperlink" Target="https://podminky.urs.cz/item/CS_URS_2023_02/783304100" TargetMode="External" /><Relationship Id="rId146" Type="http://schemas.openxmlformats.org/officeDocument/2006/relationships/hyperlink" Target="https://podminky.urs.cz/item/CS_URS_2023_02/783307100" TargetMode="External" /><Relationship Id="rId147" Type="http://schemas.openxmlformats.org/officeDocument/2006/relationships/hyperlink" Target="https://podminky.urs.cz/item/CS_URS_2023_02/783314201" TargetMode="External" /><Relationship Id="rId148" Type="http://schemas.openxmlformats.org/officeDocument/2006/relationships/hyperlink" Target="https://podminky.urs.cz/item/CS_URS_2023_02/783823101" TargetMode="External" /><Relationship Id="rId149" Type="http://schemas.openxmlformats.org/officeDocument/2006/relationships/hyperlink" Target="https://podminky.urs.cz/item/CS_URS_2023_02/783826675" TargetMode="External" /><Relationship Id="rId150" Type="http://schemas.openxmlformats.org/officeDocument/2006/relationships/hyperlink" Target="https://podminky.urs.cz/item/CS_URS_2023_02/783846523" TargetMode="External" /><Relationship Id="rId151" Type="http://schemas.openxmlformats.org/officeDocument/2006/relationships/hyperlink" Target="https://podminky.urs.cz/item/CS_URS_2023_02/783923161" TargetMode="External" /><Relationship Id="rId152" Type="http://schemas.openxmlformats.org/officeDocument/2006/relationships/hyperlink" Target="https://podminky.urs.cz/item/CS_URS_2023_02/784111005" TargetMode="External" /><Relationship Id="rId153" Type="http://schemas.openxmlformats.org/officeDocument/2006/relationships/hyperlink" Target="https://podminky.urs.cz/item/CS_URS_2023_02/784181105" TargetMode="External" /><Relationship Id="rId154" Type="http://schemas.openxmlformats.org/officeDocument/2006/relationships/hyperlink" Target="https://podminky.urs.cz/item/CS_URS_2023_02/784221105" TargetMode="External" /><Relationship Id="rId155" Type="http://schemas.openxmlformats.org/officeDocument/2006/relationships/hyperlink" Target="https://podminky.urs.cz/item/CS_URS_2023_02/789112240" TargetMode="External" /><Relationship Id="rId1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74032132" TargetMode="External" /><Relationship Id="rId2" Type="http://schemas.openxmlformats.org/officeDocument/2006/relationships/hyperlink" Target="https://podminky.urs.cz/item/CS_URS_2023_02/977151112" TargetMode="External" /><Relationship Id="rId3" Type="http://schemas.openxmlformats.org/officeDocument/2006/relationships/hyperlink" Target="https://podminky.urs.cz/item/CS_URS_2023_02/977151113" TargetMode="External" /><Relationship Id="rId4" Type="http://schemas.openxmlformats.org/officeDocument/2006/relationships/hyperlink" Target="https://podminky.urs.cz/item/CS_URS_2023_02/977151121" TargetMode="External" /><Relationship Id="rId5" Type="http://schemas.openxmlformats.org/officeDocument/2006/relationships/hyperlink" Target="https://podminky.urs.cz/item/CS_URS_2023_02/997002611" TargetMode="External" /><Relationship Id="rId6" Type="http://schemas.openxmlformats.org/officeDocument/2006/relationships/hyperlink" Target="https://podminky.urs.cz/item/CS_URS_2023_02/997013501" TargetMode="External" /><Relationship Id="rId7" Type="http://schemas.openxmlformats.org/officeDocument/2006/relationships/hyperlink" Target="https://podminky.urs.cz/item/CS_URS_2023_02/997013509" TargetMode="External" /><Relationship Id="rId8" Type="http://schemas.openxmlformats.org/officeDocument/2006/relationships/hyperlink" Target="https://podminky.urs.cz/item/CS_URS_2023_02/997013873" TargetMode="External" /><Relationship Id="rId9" Type="http://schemas.openxmlformats.org/officeDocument/2006/relationships/hyperlink" Target="https://podminky.urs.cz/item/CS_URS_2023_02/721174043" TargetMode="External" /><Relationship Id="rId10" Type="http://schemas.openxmlformats.org/officeDocument/2006/relationships/hyperlink" Target="https://podminky.urs.cz/item/CS_URS_2023_02/721194105" TargetMode="External" /><Relationship Id="rId11" Type="http://schemas.openxmlformats.org/officeDocument/2006/relationships/hyperlink" Target="https://podminky.urs.cz/item/CS_URS_2023_02/721274121" TargetMode="External" /><Relationship Id="rId12" Type="http://schemas.openxmlformats.org/officeDocument/2006/relationships/hyperlink" Target="https://podminky.urs.cz/item/CS_URS_2023_02/721290111" TargetMode="External" /><Relationship Id="rId13" Type="http://schemas.openxmlformats.org/officeDocument/2006/relationships/hyperlink" Target="https://podminky.urs.cz/item/CS_URS_2023_02/998721201" TargetMode="External" /><Relationship Id="rId14" Type="http://schemas.openxmlformats.org/officeDocument/2006/relationships/hyperlink" Target="https://podminky.urs.cz/item/CS_URS_2023_02/722174001" TargetMode="External" /><Relationship Id="rId15" Type="http://schemas.openxmlformats.org/officeDocument/2006/relationships/hyperlink" Target="https://podminky.urs.cz/item/CS_URS_2023_02/722174002" TargetMode="External" /><Relationship Id="rId16" Type="http://schemas.openxmlformats.org/officeDocument/2006/relationships/hyperlink" Target="https://podminky.urs.cz/item/CS_URS_2023_02/722181221" TargetMode="External" /><Relationship Id="rId17" Type="http://schemas.openxmlformats.org/officeDocument/2006/relationships/hyperlink" Target="https://podminky.urs.cz/item/CS_URS_2023_02/722190401" TargetMode="External" /><Relationship Id="rId18" Type="http://schemas.openxmlformats.org/officeDocument/2006/relationships/hyperlink" Target="https://podminky.urs.cz/item/CS_URS_2023_02/722230102" TargetMode="External" /><Relationship Id="rId19" Type="http://schemas.openxmlformats.org/officeDocument/2006/relationships/hyperlink" Target="https://podminky.urs.cz/item/CS_URS_2023_02/722231141" TargetMode="External" /><Relationship Id="rId20" Type="http://schemas.openxmlformats.org/officeDocument/2006/relationships/hyperlink" Target="https://podminky.urs.cz/item/CS_URS_2023_02/722232062" TargetMode="External" /><Relationship Id="rId21" Type="http://schemas.openxmlformats.org/officeDocument/2006/relationships/hyperlink" Target="https://podminky.urs.cz/item/CS_URS_2023_02/722290234" TargetMode="External" /><Relationship Id="rId22" Type="http://schemas.openxmlformats.org/officeDocument/2006/relationships/hyperlink" Target="https://podminky.urs.cz/item/CS_URS_2023_02/998722201" TargetMode="External" /><Relationship Id="rId23" Type="http://schemas.openxmlformats.org/officeDocument/2006/relationships/hyperlink" Target="https://podminky.urs.cz/item/CS_URS_2023_02/725211602" TargetMode="External" /><Relationship Id="rId24" Type="http://schemas.openxmlformats.org/officeDocument/2006/relationships/hyperlink" Target="https://podminky.urs.cz/item/CS_URS_2023_02/725813111" TargetMode="External" /><Relationship Id="rId25" Type="http://schemas.openxmlformats.org/officeDocument/2006/relationships/hyperlink" Target="https://podminky.urs.cz/item/CS_URS_2023_02/725822613" TargetMode="External" /><Relationship Id="rId26" Type="http://schemas.openxmlformats.org/officeDocument/2006/relationships/hyperlink" Target="https://podminky.urs.cz/item/CS_URS_2023_02/725869218" TargetMode="External" /><Relationship Id="rId27" Type="http://schemas.openxmlformats.org/officeDocument/2006/relationships/hyperlink" Target="https://podminky.urs.cz/item/CS_URS_2023_02/998725201" TargetMode="External" /><Relationship Id="rId28" Type="http://schemas.openxmlformats.org/officeDocument/2006/relationships/hyperlink" Target="https://podminky.urs.cz/item/CS_URS_2023_02/734292725" TargetMode="External" /><Relationship Id="rId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2232044" TargetMode="External" /><Relationship Id="rId2" Type="http://schemas.openxmlformats.org/officeDocument/2006/relationships/hyperlink" Target="https://podminky.urs.cz/item/CS_URS_2023_02/722232062" TargetMode="External" /><Relationship Id="rId3" Type="http://schemas.openxmlformats.org/officeDocument/2006/relationships/hyperlink" Target="https://podminky.urs.cz/item/CS_URS_2023_02/722234264" TargetMode="External" /><Relationship Id="rId4" Type="http://schemas.openxmlformats.org/officeDocument/2006/relationships/hyperlink" Target="https://podminky.urs.cz/item/CS_URS_2023_02/725529301" TargetMode="External" /><Relationship Id="rId5" Type="http://schemas.openxmlformats.org/officeDocument/2006/relationships/hyperlink" Target="https://podminky.urs.cz/item/CS_URS_2023_02/731259617" TargetMode="External" /><Relationship Id="rId6" Type="http://schemas.openxmlformats.org/officeDocument/2006/relationships/hyperlink" Target="https://podminky.urs.cz/item/CS_URS_2023_02/733223103" TargetMode="External" /><Relationship Id="rId7" Type="http://schemas.openxmlformats.org/officeDocument/2006/relationships/hyperlink" Target="https://podminky.urs.cz/item/CS_URS_2023_02/733223104" TargetMode="External" /><Relationship Id="rId8" Type="http://schemas.openxmlformats.org/officeDocument/2006/relationships/hyperlink" Target="https://podminky.urs.cz/item/CS_URS_2023_02/733223105" TargetMode="External" /><Relationship Id="rId9" Type="http://schemas.openxmlformats.org/officeDocument/2006/relationships/hyperlink" Target="https://podminky.urs.cz/item/CS_URS_2023_02/733811241" TargetMode="External" /><Relationship Id="rId10" Type="http://schemas.openxmlformats.org/officeDocument/2006/relationships/hyperlink" Target="https://podminky.urs.cz/item/CS_URS_2023_02/733811242" TargetMode="External" /><Relationship Id="rId11" Type="http://schemas.openxmlformats.org/officeDocument/2006/relationships/hyperlink" Target="https://podminky.urs.cz/item/CS_URS_2023_02/734211119" TargetMode="External" /><Relationship Id="rId12" Type="http://schemas.openxmlformats.org/officeDocument/2006/relationships/hyperlink" Target="https://podminky.urs.cz/item/CS_URS_2023_02/734221545" TargetMode="External" /><Relationship Id="rId13" Type="http://schemas.openxmlformats.org/officeDocument/2006/relationships/hyperlink" Target="https://podminky.urs.cz/item/CS_URS_2023_02/734261406" TargetMode="External" /><Relationship Id="rId14" Type="http://schemas.openxmlformats.org/officeDocument/2006/relationships/hyperlink" Target="https://podminky.urs.cz/item/CS_URS_2023_02/998735101" TargetMode="External" /><Relationship Id="rId15" Type="http://schemas.openxmlformats.org/officeDocument/2006/relationships/hyperlink" Target="https://podminky.urs.cz/item/CS_URS_2023_02/741331062" TargetMode="External" /><Relationship Id="rId16" Type="http://schemas.openxmlformats.org/officeDocument/2006/relationships/hyperlink" Target="https://podminky.urs.cz/item/CS_URS_2023_02/468101421" TargetMode="External" /><Relationship Id="rId17" Type="http://schemas.openxmlformats.org/officeDocument/2006/relationships/hyperlink" Target="https://podminky.urs.cz/item/CS_URS_2023_02/469972111" TargetMode="External" /><Relationship Id="rId18" Type="http://schemas.openxmlformats.org/officeDocument/2006/relationships/hyperlink" Target="https://podminky.urs.cz/item/CS_URS_2023_02/469972121" TargetMode="External" /><Relationship Id="rId19" Type="http://schemas.openxmlformats.org/officeDocument/2006/relationships/hyperlink" Target="https://podminky.urs.cz/item/CS_URS_2023_02/469973123" TargetMode="External" /><Relationship Id="rId2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71033141" TargetMode="External" /><Relationship Id="rId2" Type="http://schemas.openxmlformats.org/officeDocument/2006/relationships/hyperlink" Target="https://podminky.urs.cz/item/CS_URS_2023_02/973031324" TargetMode="External" /><Relationship Id="rId3" Type="http://schemas.openxmlformats.org/officeDocument/2006/relationships/hyperlink" Target="https://podminky.urs.cz/item/CS_URS_2023_02/974082212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71033141" TargetMode="External" /><Relationship Id="rId2" Type="http://schemas.openxmlformats.org/officeDocument/2006/relationships/hyperlink" Target="https://podminky.urs.cz/item/CS_URS_2023_02/971033141" TargetMode="External" /><Relationship Id="rId3" Type="http://schemas.openxmlformats.org/officeDocument/2006/relationships/hyperlink" Target="https://podminky.urs.cz/item/CS_URS_2023_02/973031324" TargetMode="External" /><Relationship Id="rId4" Type="http://schemas.openxmlformats.org/officeDocument/2006/relationships/hyperlink" Target="https://podminky.urs.cz/item/CS_URS_2023_02/974082212" TargetMode="External" /><Relationship Id="rId5" Type="http://schemas.openxmlformats.org/officeDocument/2006/relationships/hyperlink" Target="https://podminky.urs.cz/item/CS_URS_2023_02/974082214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151100" TargetMode="External" /><Relationship Id="rId2" Type="http://schemas.openxmlformats.org/officeDocument/2006/relationships/hyperlink" Target="https://podminky.urs.cz/item/CS_URS_2023_02/131251100" TargetMode="External" /><Relationship Id="rId3" Type="http://schemas.openxmlformats.org/officeDocument/2006/relationships/hyperlink" Target="https://podminky.urs.cz/item/CS_URS_2023_02/132151102" TargetMode="External" /><Relationship Id="rId4" Type="http://schemas.openxmlformats.org/officeDocument/2006/relationships/hyperlink" Target="https://podminky.urs.cz/item/CS_URS_2023_02/132251102" TargetMode="External" /><Relationship Id="rId5" Type="http://schemas.openxmlformats.org/officeDocument/2006/relationships/hyperlink" Target="https://podminky.urs.cz/item/CS_URS_2023_02/162351103" TargetMode="External" /><Relationship Id="rId6" Type="http://schemas.openxmlformats.org/officeDocument/2006/relationships/hyperlink" Target="https://podminky.urs.cz/item/CS_URS_2023_02/162751117" TargetMode="External" /><Relationship Id="rId7" Type="http://schemas.openxmlformats.org/officeDocument/2006/relationships/hyperlink" Target="https://podminky.urs.cz/item/CS_URS_2023_02/162751119" TargetMode="External" /><Relationship Id="rId8" Type="http://schemas.openxmlformats.org/officeDocument/2006/relationships/hyperlink" Target="https://podminky.urs.cz/item/CS_URS_2023_02/171201231" TargetMode="External" /><Relationship Id="rId9" Type="http://schemas.openxmlformats.org/officeDocument/2006/relationships/hyperlink" Target="https://podminky.urs.cz/item/CS_URS_2023_02/171251201" TargetMode="External" /><Relationship Id="rId10" Type="http://schemas.openxmlformats.org/officeDocument/2006/relationships/hyperlink" Target="https://podminky.urs.cz/item/CS_URS_2023_02/175151101" TargetMode="External" /><Relationship Id="rId11" Type="http://schemas.openxmlformats.org/officeDocument/2006/relationships/hyperlink" Target="https://podminky.urs.cz/item/CS_URS_2023_02/311101214" TargetMode="External" /><Relationship Id="rId12" Type="http://schemas.openxmlformats.org/officeDocument/2006/relationships/hyperlink" Target="https://podminky.urs.cz/item/CS_URS_2023_02/451572111" TargetMode="External" /><Relationship Id="rId13" Type="http://schemas.openxmlformats.org/officeDocument/2006/relationships/hyperlink" Target="https://podminky.urs.cz/item/CS_URS_2023_02/871161211" TargetMode="External" /><Relationship Id="rId14" Type="http://schemas.openxmlformats.org/officeDocument/2006/relationships/hyperlink" Target="https://podminky.urs.cz/item/CS_URS_2023_02/879110301" TargetMode="External" /><Relationship Id="rId15" Type="http://schemas.openxmlformats.org/officeDocument/2006/relationships/hyperlink" Target="https://podminky.urs.cz/item/CS_URS_2023_02/879171111" TargetMode="External" /><Relationship Id="rId16" Type="http://schemas.openxmlformats.org/officeDocument/2006/relationships/hyperlink" Target="https://podminky.urs.cz/item/CS_URS_2023_02/893811112" TargetMode="External" /><Relationship Id="rId17" Type="http://schemas.openxmlformats.org/officeDocument/2006/relationships/hyperlink" Target="https://podminky.urs.cz/item/CS_URS_2023_02/899721111" TargetMode="External" /><Relationship Id="rId18" Type="http://schemas.openxmlformats.org/officeDocument/2006/relationships/hyperlink" Target="https://podminky.urs.cz/item/CS_URS_2023_02/899722111" TargetMode="External" /><Relationship Id="rId19" Type="http://schemas.openxmlformats.org/officeDocument/2006/relationships/hyperlink" Target="https://podminky.urs.cz/item/CS_URS_2023_02/998276101" TargetMode="External" /><Relationship Id="rId20" Type="http://schemas.openxmlformats.org/officeDocument/2006/relationships/hyperlink" Target="https://podminky.urs.cz/item/CS_URS_2023_02/713123313" TargetMode="External" /><Relationship Id="rId21" Type="http://schemas.openxmlformats.org/officeDocument/2006/relationships/hyperlink" Target="https://podminky.urs.cz/item/CS_URS_2023_02/460791215" TargetMode="External" /><Relationship Id="rId2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151100" TargetMode="External" /><Relationship Id="rId2" Type="http://schemas.openxmlformats.org/officeDocument/2006/relationships/hyperlink" Target="https://podminky.urs.cz/item/CS_URS_2023_02/131251100" TargetMode="External" /><Relationship Id="rId3" Type="http://schemas.openxmlformats.org/officeDocument/2006/relationships/hyperlink" Target="https://podminky.urs.cz/item/CS_URS_2023_02/132112132" TargetMode="External" /><Relationship Id="rId4" Type="http://schemas.openxmlformats.org/officeDocument/2006/relationships/hyperlink" Target="https://podminky.urs.cz/item/CS_URS_2023_02/132151101" TargetMode="External" /><Relationship Id="rId5" Type="http://schemas.openxmlformats.org/officeDocument/2006/relationships/hyperlink" Target="https://podminky.urs.cz/item/CS_URS_2023_02/132212132" TargetMode="External" /><Relationship Id="rId6" Type="http://schemas.openxmlformats.org/officeDocument/2006/relationships/hyperlink" Target="https://podminky.urs.cz/item/CS_URS_2023_02/132251101" TargetMode="External" /><Relationship Id="rId7" Type="http://schemas.openxmlformats.org/officeDocument/2006/relationships/hyperlink" Target="https://podminky.urs.cz/item/CS_URS_2023_02/162351103" TargetMode="External" /><Relationship Id="rId8" Type="http://schemas.openxmlformats.org/officeDocument/2006/relationships/hyperlink" Target="https://podminky.urs.cz/item/CS_URS_2023_02/162751117" TargetMode="External" /><Relationship Id="rId9" Type="http://schemas.openxmlformats.org/officeDocument/2006/relationships/hyperlink" Target="https://podminky.urs.cz/item/CS_URS_2023_02/162751119" TargetMode="External" /><Relationship Id="rId10" Type="http://schemas.openxmlformats.org/officeDocument/2006/relationships/hyperlink" Target="https://podminky.urs.cz/item/CS_URS_2023_02/167151111" TargetMode="External" /><Relationship Id="rId11" Type="http://schemas.openxmlformats.org/officeDocument/2006/relationships/hyperlink" Target="https://podminky.urs.cz/item/CS_URS_2023_02/171201231" TargetMode="External" /><Relationship Id="rId12" Type="http://schemas.openxmlformats.org/officeDocument/2006/relationships/hyperlink" Target="https://podminky.urs.cz/item/CS_URS_2023_02/171251201" TargetMode="External" /><Relationship Id="rId13" Type="http://schemas.openxmlformats.org/officeDocument/2006/relationships/hyperlink" Target="https://podminky.urs.cz/item/CS_URS_2023_02/175111101" TargetMode="External" /><Relationship Id="rId14" Type="http://schemas.openxmlformats.org/officeDocument/2006/relationships/hyperlink" Target="https://podminky.urs.cz/item/CS_URS_2023_02/175111201" TargetMode="External" /><Relationship Id="rId15" Type="http://schemas.openxmlformats.org/officeDocument/2006/relationships/hyperlink" Target="https://podminky.urs.cz/item/CS_URS_2023_02/273322511" TargetMode="External" /><Relationship Id="rId16" Type="http://schemas.openxmlformats.org/officeDocument/2006/relationships/hyperlink" Target="https://podminky.urs.cz/item/CS_URS_2023_02/273362021" TargetMode="External" /><Relationship Id="rId17" Type="http://schemas.openxmlformats.org/officeDocument/2006/relationships/hyperlink" Target="https://podminky.urs.cz/item/CS_URS_2023_02/291111111" TargetMode="External" /><Relationship Id="rId18" Type="http://schemas.openxmlformats.org/officeDocument/2006/relationships/hyperlink" Target="https://podminky.urs.cz/item/CS_URS_2023_02/311101214" TargetMode="External" /><Relationship Id="rId19" Type="http://schemas.openxmlformats.org/officeDocument/2006/relationships/hyperlink" Target="https://podminky.urs.cz/item/CS_URS_2023_02/382413112" TargetMode="External" /><Relationship Id="rId20" Type="http://schemas.openxmlformats.org/officeDocument/2006/relationships/hyperlink" Target="https://podminky.urs.cz/item/CS_URS_2023_02/451572111" TargetMode="External" /><Relationship Id="rId21" Type="http://schemas.openxmlformats.org/officeDocument/2006/relationships/hyperlink" Target="https://podminky.urs.cz/item/CS_URS_2023_02/871265221" TargetMode="External" /><Relationship Id="rId22" Type="http://schemas.openxmlformats.org/officeDocument/2006/relationships/hyperlink" Target="https://podminky.urs.cz/item/CS_URS_2023_02/899103112" TargetMode="External" /><Relationship Id="rId23" Type="http://schemas.openxmlformats.org/officeDocument/2006/relationships/hyperlink" Target="https://podminky.urs.cz/item/CS_URS_2023_02/899722113" TargetMode="External" /><Relationship Id="rId24" Type="http://schemas.openxmlformats.org/officeDocument/2006/relationships/hyperlink" Target="https://podminky.urs.cz/item/CS_URS_2023_02/998276101" TargetMode="External" /><Relationship Id="rId25" Type="http://schemas.openxmlformats.org/officeDocument/2006/relationships/hyperlink" Target="https://podminky.urs.cz/item/CS_URS_2023_02/713123313" TargetMode="External" /><Relationship Id="rId26" Type="http://schemas.openxmlformats.org/officeDocument/2006/relationships/hyperlink" Target="https://podminky.urs.cz/item/CS_URS_2023_02/721290111" TargetMode="External" /><Relationship Id="rId2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74082214" TargetMode="External" /><Relationship Id="rId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2023015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Rybniště Areál TO - oprava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13. 10. 2023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ROUND(SUM(AS55:AS63),2)</f>
        <v>0</v>
      </c>
      <c r="AT54" s="108">
        <f>ROUND(SUM(AV54:AW54),2)</f>
        <v>0</v>
      </c>
      <c r="AU54" s="109">
        <f>ROUND(SUM(AU55:AU63),5)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ROUND(SUM(AZ55:AZ63),2)</f>
        <v>0</v>
      </c>
      <c r="BA54" s="108">
        <f>ROUND(SUM(BA55:BA63),2)</f>
        <v>0</v>
      </c>
      <c r="BB54" s="108">
        <f>ROUND(SUM(BB55:BB63),2)</f>
        <v>0</v>
      </c>
      <c r="BC54" s="108">
        <f>ROUND(SUM(BC55:BC63),2)</f>
        <v>0</v>
      </c>
      <c r="BD54" s="110">
        <f>ROUND(SUM(BD55:BD63),2)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'D1_01_1 - Stavební'!J30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'D1_01_1 - Stavební'!P117</f>
        <v>0</v>
      </c>
      <c r="AV55" s="122">
        <f>'D1_01_1 - Stavební'!J33</f>
        <v>0</v>
      </c>
      <c r="AW55" s="122">
        <f>'D1_01_1 - Stavební'!J34</f>
        <v>0</v>
      </c>
      <c r="AX55" s="122">
        <f>'D1_01_1 - Stavební'!J35</f>
        <v>0</v>
      </c>
      <c r="AY55" s="122">
        <f>'D1_01_1 - Stavební'!J36</f>
        <v>0</v>
      </c>
      <c r="AZ55" s="122">
        <f>'D1_01_1 - Stavební'!F33</f>
        <v>0</v>
      </c>
      <c r="BA55" s="122">
        <f>'D1_01_1 - Stavební'!F34</f>
        <v>0</v>
      </c>
      <c r="BB55" s="122">
        <f>'D1_01_1 - Stavební'!F35</f>
        <v>0</v>
      </c>
      <c r="BC55" s="122">
        <f>'D1_01_1 - Stavební'!F36</f>
        <v>0</v>
      </c>
      <c r="BD55" s="124">
        <f>'D1_01_1 - Stavební'!F37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24.7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'D1_01_2 - ZTI'!J30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'D1_01_2 - ZTI'!P88</f>
        <v>0</v>
      </c>
      <c r="AV56" s="122">
        <f>'D1_01_2 - ZTI'!J33</f>
        <v>0</v>
      </c>
      <c r="AW56" s="122">
        <f>'D1_01_2 - ZTI'!J34</f>
        <v>0</v>
      </c>
      <c r="AX56" s="122">
        <f>'D1_01_2 - ZTI'!J35</f>
        <v>0</v>
      </c>
      <c r="AY56" s="122">
        <f>'D1_01_2 - ZTI'!J36</f>
        <v>0</v>
      </c>
      <c r="AZ56" s="122">
        <f>'D1_01_2 - ZTI'!F33</f>
        <v>0</v>
      </c>
      <c r="BA56" s="122">
        <f>'D1_01_2 - ZTI'!F34</f>
        <v>0</v>
      </c>
      <c r="BB56" s="122">
        <f>'D1_01_2 - ZTI'!F35</f>
        <v>0</v>
      </c>
      <c r="BC56" s="122">
        <f>'D1_01_2 - ZTI'!F36</f>
        <v>0</v>
      </c>
      <c r="BD56" s="124">
        <f>'D1_01_2 - ZTI'!F37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24.7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'D1_01_3 - Topení'!J30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'D1_01_3 - Topení'!P93</f>
        <v>0</v>
      </c>
      <c r="AV57" s="122">
        <f>'D1_01_3 - Topení'!J33</f>
        <v>0</v>
      </c>
      <c r="AW57" s="122">
        <f>'D1_01_3 - Topení'!J34</f>
        <v>0</v>
      </c>
      <c r="AX57" s="122">
        <f>'D1_01_3 - Topení'!J35</f>
        <v>0</v>
      </c>
      <c r="AY57" s="122">
        <f>'D1_01_3 - Topení'!J36</f>
        <v>0</v>
      </c>
      <c r="AZ57" s="122">
        <f>'D1_01_3 - Topení'!F33</f>
        <v>0</v>
      </c>
      <c r="BA57" s="122">
        <f>'D1_01_3 - Topení'!F34</f>
        <v>0</v>
      </c>
      <c r="BB57" s="122">
        <f>'D1_01_3 - Topení'!F35</f>
        <v>0</v>
      </c>
      <c r="BC57" s="122">
        <f>'D1_01_3 - Topení'!F36</f>
        <v>0</v>
      </c>
      <c r="BD57" s="124">
        <f>'D1_01_3 - Topení'!F37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24.7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'D1_01-4a - Elektrotechnik...'!J30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'D1_01-4a - Elektrotechnik...'!P87</f>
        <v>0</v>
      </c>
      <c r="AV58" s="122">
        <f>'D1_01-4a - Elektrotechnik...'!J33</f>
        <v>0</v>
      </c>
      <c r="AW58" s="122">
        <f>'D1_01-4a - Elektrotechnik...'!J34</f>
        <v>0</v>
      </c>
      <c r="AX58" s="122">
        <f>'D1_01-4a - Elektrotechnik...'!J35</f>
        <v>0</v>
      </c>
      <c r="AY58" s="122">
        <f>'D1_01-4a - Elektrotechnik...'!J36</f>
        <v>0</v>
      </c>
      <c r="AZ58" s="122">
        <f>'D1_01-4a - Elektrotechnik...'!F33</f>
        <v>0</v>
      </c>
      <c r="BA58" s="122">
        <f>'D1_01-4a - Elektrotechnik...'!F34</f>
        <v>0</v>
      </c>
      <c r="BB58" s="122">
        <f>'D1_01-4a - Elektrotechnik...'!F35</f>
        <v>0</v>
      </c>
      <c r="BC58" s="122">
        <f>'D1_01-4a - Elektrotechnik...'!F36</f>
        <v>0</v>
      </c>
      <c r="BD58" s="124">
        <f>'D1_01-4a - Elektrotechnik...'!F37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7" customFormat="1" ht="24.75" customHeight="1">
      <c r="A59" s="113" t="s">
        <v>75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'D1_01_4b - Elektrotechnik...'!J30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1">
        <v>0</v>
      </c>
      <c r="AT59" s="122">
        <f>ROUND(SUM(AV59:AW59),2)</f>
        <v>0</v>
      </c>
      <c r="AU59" s="123">
        <f>'D1_01_4b - Elektrotechnik...'!P89</f>
        <v>0</v>
      </c>
      <c r="AV59" s="122">
        <f>'D1_01_4b - Elektrotechnik...'!J33</f>
        <v>0</v>
      </c>
      <c r="AW59" s="122">
        <f>'D1_01_4b - Elektrotechnik...'!J34</f>
        <v>0</v>
      </c>
      <c r="AX59" s="122">
        <f>'D1_01_4b - Elektrotechnik...'!J35</f>
        <v>0</v>
      </c>
      <c r="AY59" s="122">
        <f>'D1_01_4b - Elektrotechnik...'!J36</f>
        <v>0</v>
      </c>
      <c r="AZ59" s="122">
        <f>'D1_01_4b - Elektrotechnik...'!F33</f>
        <v>0</v>
      </c>
      <c r="BA59" s="122">
        <f>'D1_01_4b - Elektrotechnik...'!F34</f>
        <v>0</v>
      </c>
      <c r="BB59" s="122">
        <f>'D1_01_4b - Elektrotechnik...'!F35</f>
        <v>0</v>
      </c>
      <c r="BC59" s="122">
        <f>'D1_01_4b - Elektrotechnik...'!F36</f>
        <v>0</v>
      </c>
      <c r="BD59" s="124">
        <f>'D1_01_4b - Elektrotechnik...'!F37</f>
        <v>0</v>
      </c>
      <c r="BE59" s="7"/>
      <c r="BT59" s="125" t="s">
        <v>79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7" customFormat="1" ht="24.75" customHeight="1">
      <c r="A60" s="113" t="s">
        <v>75</v>
      </c>
      <c r="B60" s="114"/>
      <c r="C60" s="115"/>
      <c r="D60" s="116" t="s">
        <v>94</v>
      </c>
      <c r="E60" s="116"/>
      <c r="F60" s="116"/>
      <c r="G60" s="116"/>
      <c r="H60" s="116"/>
      <c r="I60" s="117"/>
      <c r="J60" s="116" t="s">
        <v>95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'D1_02_1 - Vodovodní přípojka'!J30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78</v>
      </c>
      <c r="AR60" s="120"/>
      <c r="AS60" s="121">
        <v>0</v>
      </c>
      <c r="AT60" s="122">
        <f>ROUND(SUM(AV60:AW60),2)</f>
        <v>0</v>
      </c>
      <c r="AU60" s="123">
        <f>'D1_02_1 - Vodovodní přípojka'!P89</f>
        <v>0</v>
      </c>
      <c r="AV60" s="122">
        <f>'D1_02_1 - Vodovodní přípojka'!J33</f>
        <v>0</v>
      </c>
      <c r="AW60" s="122">
        <f>'D1_02_1 - Vodovodní přípojka'!J34</f>
        <v>0</v>
      </c>
      <c r="AX60" s="122">
        <f>'D1_02_1 - Vodovodní přípojka'!J35</f>
        <v>0</v>
      </c>
      <c r="AY60" s="122">
        <f>'D1_02_1 - Vodovodní přípojka'!J36</f>
        <v>0</v>
      </c>
      <c r="AZ60" s="122">
        <f>'D1_02_1 - Vodovodní přípojka'!F33</f>
        <v>0</v>
      </c>
      <c r="BA60" s="122">
        <f>'D1_02_1 - Vodovodní přípojka'!F34</f>
        <v>0</v>
      </c>
      <c r="BB60" s="122">
        <f>'D1_02_1 - Vodovodní přípojka'!F35</f>
        <v>0</v>
      </c>
      <c r="BC60" s="122">
        <f>'D1_02_1 - Vodovodní přípojka'!F36</f>
        <v>0</v>
      </c>
      <c r="BD60" s="124">
        <f>'D1_02_1 - Vodovodní přípojka'!F37</f>
        <v>0</v>
      </c>
      <c r="BE60" s="7"/>
      <c r="BT60" s="125" t="s">
        <v>79</v>
      </c>
      <c r="BV60" s="125" t="s">
        <v>73</v>
      </c>
      <c r="BW60" s="125" t="s">
        <v>96</v>
      </c>
      <c r="BX60" s="125" t="s">
        <v>5</v>
      </c>
      <c r="CL60" s="125" t="s">
        <v>19</v>
      </c>
      <c r="CM60" s="125" t="s">
        <v>81</v>
      </c>
    </row>
    <row r="61" s="7" customFormat="1" ht="24.75" customHeight="1">
      <c r="A61" s="113" t="s">
        <v>75</v>
      </c>
      <c r="B61" s="114"/>
      <c r="C61" s="115"/>
      <c r="D61" s="116" t="s">
        <v>97</v>
      </c>
      <c r="E61" s="116"/>
      <c r="F61" s="116"/>
      <c r="G61" s="116"/>
      <c r="H61" s="116"/>
      <c r="I61" s="117"/>
      <c r="J61" s="116" t="s">
        <v>98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'D1_02_2 - Kanalizační pří...'!J30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78</v>
      </c>
      <c r="AR61" s="120"/>
      <c r="AS61" s="121">
        <v>0</v>
      </c>
      <c r="AT61" s="122">
        <f>ROUND(SUM(AV61:AW61),2)</f>
        <v>0</v>
      </c>
      <c r="AU61" s="123">
        <f>'D1_02_2 - Kanalizační pří...'!P89</f>
        <v>0</v>
      </c>
      <c r="AV61" s="122">
        <f>'D1_02_2 - Kanalizační pří...'!J33</f>
        <v>0</v>
      </c>
      <c r="AW61" s="122">
        <f>'D1_02_2 - Kanalizační pří...'!J34</f>
        <v>0</v>
      </c>
      <c r="AX61" s="122">
        <f>'D1_02_2 - Kanalizační pří...'!J35</f>
        <v>0</v>
      </c>
      <c r="AY61" s="122">
        <f>'D1_02_2 - Kanalizační pří...'!J36</f>
        <v>0</v>
      </c>
      <c r="AZ61" s="122">
        <f>'D1_02_2 - Kanalizační pří...'!F33</f>
        <v>0</v>
      </c>
      <c r="BA61" s="122">
        <f>'D1_02_2 - Kanalizační pří...'!F34</f>
        <v>0</v>
      </c>
      <c r="BB61" s="122">
        <f>'D1_02_2 - Kanalizační pří...'!F35</f>
        <v>0</v>
      </c>
      <c r="BC61" s="122">
        <f>'D1_02_2 - Kanalizační pří...'!F36</f>
        <v>0</v>
      </c>
      <c r="BD61" s="124">
        <f>'D1_02_2 - Kanalizační pří...'!F37</f>
        <v>0</v>
      </c>
      <c r="BE61" s="7"/>
      <c r="BT61" s="125" t="s">
        <v>79</v>
      </c>
      <c r="BV61" s="125" t="s">
        <v>73</v>
      </c>
      <c r="BW61" s="125" t="s">
        <v>99</v>
      </c>
      <c r="BX61" s="125" t="s">
        <v>5</v>
      </c>
      <c r="CL61" s="125" t="s">
        <v>19</v>
      </c>
      <c r="CM61" s="125" t="s">
        <v>81</v>
      </c>
    </row>
    <row r="62" s="7" customFormat="1" ht="24.75" customHeight="1">
      <c r="A62" s="113" t="s">
        <v>75</v>
      </c>
      <c r="B62" s="114"/>
      <c r="C62" s="115"/>
      <c r="D62" s="116" t="s">
        <v>100</v>
      </c>
      <c r="E62" s="116"/>
      <c r="F62" s="116"/>
      <c r="G62" s="116"/>
      <c r="H62" s="116"/>
      <c r="I62" s="117"/>
      <c r="J62" s="116" t="s">
        <v>101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'D1_02_3 - Elektrotechnika...'!J30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78</v>
      </c>
      <c r="AR62" s="120"/>
      <c r="AS62" s="121">
        <v>0</v>
      </c>
      <c r="AT62" s="122">
        <f>ROUND(SUM(AV62:AW62),2)</f>
        <v>0</v>
      </c>
      <c r="AU62" s="123">
        <f>'D1_02_3 - Elektrotechnika...'!P89</f>
        <v>0</v>
      </c>
      <c r="AV62" s="122">
        <f>'D1_02_3 - Elektrotechnika...'!J33</f>
        <v>0</v>
      </c>
      <c r="AW62" s="122">
        <f>'D1_02_3 - Elektrotechnika...'!J34</f>
        <v>0</v>
      </c>
      <c r="AX62" s="122">
        <f>'D1_02_3 - Elektrotechnika...'!J35</f>
        <v>0</v>
      </c>
      <c r="AY62" s="122">
        <f>'D1_02_3 - Elektrotechnika...'!J36</f>
        <v>0</v>
      </c>
      <c r="AZ62" s="122">
        <f>'D1_02_3 - Elektrotechnika...'!F33</f>
        <v>0</v>
      </c>
      <c r="BA62" s="122">
        <f>'D1_02_3 - Elektrotechnika...'!F34</f>
        <v>0</v>
      </c>
      <c r="BB62" s="122">
        <f>'D1_02_3 - Elektrotechnika...'!F35</f>
        <v>0</v>
      </c>
      <c r="BC62" s="122">
        <f>'D1_02_3 - Elektrotechnika...'!F36</f>
        <v>0</v>
      </c>
      <c r="BD62" s="124">
        <f>'D1_02_3 - Elektrotechnika...'!F37</f>
        <v>0</v>
      </c>
      <c r="BE62" s="7"/>
      <c r="BT62" s="125" t="s">
        <v>79</v>
      </c>
      <c r="BV62" s="125" t="s">
        <v>73</v>
      </c>
      <c r="BW62" s="125" t="s">
        <v>102</v>
      </c>
      <c r="BX62" s="125" t="s">
        <v>5</v>
      </c>
      <c r="CL62" s="125" t="s">
        <v>19</v>
      </c>
      <c r="CM62" s="125" t="s">
        <v>81</v>
      </c>
    </row>
    <row r="63" s="7" customFormat="1" ht="16.5" customHeight="1">
      <c r="A63" s="113" t="s">
        <v>75</v>
      </c>
      <c r="B63" s="114"/>
      <c r="C63" s="115"/>
      <c r="D63" s="116" t="s">
        <v>103</v>
      </c>
      <c r="E63" s="116"/>
      <c r="F63" s="116"/>
      <c r="G63" s="116"/>
      <c r="H63" s="116"/>
      <c r="I63" s="117"/>
      <c r="J63" s="116" t="s">
        <v>104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'VRN - Vedlejší rozpočtové...'!J30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78</v>
      </c>
      <c r="AR63" s="120"/>
      <c r="AS63" s="126">
        <v>0</v>
      </c>
      <c r="AT63" s="127">
        <f>ROUND(SUM(AV63:AW63),2)</f>
        <v>0</v>
      </c>
      <c r="AU63" s="128">
        <f>'VRN - Vedlejší rozpočtové...'!P86</f>
        <v>0</v>
      </c>
      <c r="AV63" s="127">
        <f>'VRN - Vedlejší rozpočtové...'!J33</f>
        <v>0</v>
      </c>
      <c r="AW63" s="127">
        <f>'VRN - Vedlejší rozpočtové...'!J34</f>
        <v>0</v>
      </c>
      <c r="AX63" s="127">
        <f>'VRN - Vedlejší rozpočtové...'!J35</f>
        <v>0</v>
      </c>
      <c r="AY63" s="127">
        <f>'VRN - Vedlejší rozpočtové...'!J36</f>
        <v>0</v>
      </c>
      <c r="AZ63" s="127">
        <f>'VRN - Vedlejší rozpočtové...'!F33</f>
        <v>0</v>
      </c>
      <c r="BA63" s="127">
        <f>'VRN - Vedlejší rozpočtové...'!F34</f>
        <v>0</v>
      </c>
      <c r="BB63" s="127">
        <f>'VRN - Vedlejší rozpočtové...'!F35</f>
        <v>0</v>
      </c>
      <c r="BC63" s="127">
        <f>'VRN - Vedlejší rozpočtové...'!F36</f>
        <v>0</v>
      </c>
      <c r="BD63" s="129">
        <f>'VRN - Vedlejší rozpočtové...'!F37</f>
        <v>0</v>
      </c>
      <c r="BE63" s="7"/>
      <c r="BT63" s="125" t="s">
        <v>79</v>
      </c>
      <c r="BV63" s="125" t="s">
        <v>73</v>
      </c>
      <c r="BW63" s="125" t="s">
        <v>105</v>
      </c>
      <c r="BX63" s="125" t="s">
        <v>5</v>
      </c>
      <c r="CL63" s="125" t="s">
        <v>19</v>
      </c>
      <c r="CM63" s="125" t="s">
        <v>81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GixCJSfwXpqe1KkYK3U/yE6UWH6SoLio1txpkCW5SOoE+WmlW+WNp8N9ckv8WmiRqMVfqXhYbjBUHoSo0FcR9Q==" hashValue="C/ZP2rdRvuqhHRbxvUNT3/9mUzKmwpvZ1cvPsZRit83sCqZkIuT0aqtc2DptkfJF1QO1V622cnUaN8nfF8L5+Q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1_01_1 - Stavební'!C2" display="/"/>
    <hyperlink ref="A56" location="'D1_01_2 - ZTI'!C2" display="/"/>
    <hyperlink ref="A57" location="'D1_01_3 - Topení'!C2" display="/"/>
    <hyperlink ref="A58" location="'D1_01-4a - Elektrotechnik...'!C2" display="/"/>
    <hyperlink ref="A59" location="'D1_01_4b - Elektrotechnik...'!C2" display="/"/>
    <hyperlink ref="A60" location="'D1_02_1 - Vodovodní přípojka'!C2" display="/"/>
    <hyperlink ref="A61" location="'D1_02_2 - Kanalizační pří...'!C2" display="/"/>
    <hyperlink ref="A62" location="'D1_02_3 - Elektrotechnika...'!C2" display="/"/>
    <hyperlink ref="A63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1587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ROUND((SUM(BE86:BE203)),  2)</f>
        <v>0</v>
      </c>
      <c r="G33" s="40"/>
      <c r="H33" s="40"/>
      <c r="I33" s="150">
        <v>0.20999999999999999</v>
      </c>
      <c r="J33" s="149">
        <f>ROUND(((SUM(BE86:BE203))*I33),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ROUND((SUM(BF86:BF203)),  2)</f>
        <v>0</v>
      </c>
      <c r="G34" s="40"/>
      <c r="H34" s="40"/>
      <c r="I34" s="150">
        <v>0.14999999999999999</v>
      </c>
      <c r="J34" s="149">
        <f>ROUND(((SUM(BF86:BF203))*I34),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ROUND((SUM(BG86:BG203)),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ROUND((SUM(BH86:BH203)),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ROUND((SUM(BI86:BI203)),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1587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1588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2058</v>
      </c>
      <c r="E62" s="176"/>
      <c r="F62" s="176"/>
      <c r="G62" s="176"/>
      <c r="H62" s="176"/>
      <c r="I62" s="176"/>
      <c r="J62" s="177">
        <f>J103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2059</v>
      </c>
      <c r="E63" s="176"/>
      <c r="F63" s="176"/>
      <c r="G63" s="176"/>
      <c r="H63" s="176"/>
      <c r="I63" s="176"/>
      <c r="J63" s="177">
        <f>J108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2060</v>
      </c>
      <c r="E64" s="176"/>
      <c r="F64" s="176"/>
      <c r="G64" s="176"/>
      <c r="H64" s="176"/>
      <c r="I64" s="176"/>
      <c r="J64" s="177">
        <f>J155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1589</v>
      </c>
      <c r="E65" s="176"/>
      <c r="F65" s="176"/>
      <c r="G65" s="176"/>
      <c r="H65" s="176"/>
      <c r="I65" s="176"/>
      <c r="J65" s="177">
        <f>J172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2038</v>
      </c>
      <c r="E66" s="176"/>
      <c r="F66" s="176"/>
      <c r="G66" s="176"/>
      <c r="H66" s="176"/>
      <c r="I66" s="176"/>
      <c r="J66" s="177">
        <f>J193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151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Rybniště Areál TO - oprava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VRN - Vedlejší rozpočtové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13. 10. 2023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Správa železnic, státní organizace</v>
      </c>
      <c r="G82" s="42"/>
      <c r="H82" s="42"/>
      <c r="I82" s="34" t="s">
        <v>32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152</v>
      </c>
      <c r="D85" s="182" t="s">
        <v>56</v>
      </c>
      <c r="E85" s="182" t="s">
        <v>52</v>
      </c>
      <c r="F85" s="182" t="s">
        <v>53</v>
      </c>
      <c r="G85" s="182" t="s">
        <v>153</v>
      </c>
      <c r="H85" s="182" t="s">
        <v>154</v>
      </c>
      <c r="I85" s="182" t="s">
        <v>155</v>
      </c>
      <c r="J85" s="182" t="s">
        <v>111</v>
      </c>
      <c r="K85" s="183" t="s">
        <v>156</v>
      </c>
      <c r="L85" s="184"/>
      <c r="M85" s="94" t="s">
        <v>19</v>
      </c>
      <c r="N85" s="95" t="s">
        <v>41</v>
      </c>
      <c r="O85" s="95" t="s">
        <v>157</v>
      </c>
      <c r="P85" s="95" t="s">
        <v>158</v>
      </c>
      <c r="Q85" s="95" t="s">
        <v>159</v>
      </c>
      <c r="R85" s="95" t="s">
        <v>160</v>
      </c>
      <c r="S85" s="95" t="s">
        <v>161</v>
      </c>
      <c r="T85" s="96" t="s">
        <v>162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163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112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70</v>
      </c>
      <c r="E87" s="193" t="s">
        <v>103</v>
      </c>
      <c r="F87" s="193" t="s">
        <v>104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P88+P103+P108+P155+P172+P193</f>
        <v>0</v>
      </c>
      <c r="Q87" s="198"/>
      <c r="R87" s="199">
        <f>R88+R103+R108+R155+R172+R193</f>
        <v>0</v>
      </c>
      <c r="S87" s="198"/>
      <c r="T87" s="200">
        <f>T88+T103+T108+T155+T172+T193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203</v>
      </c>
      <c r="AT87" s="202" t="s">
        <v>70</v>
      </c>
      <c r="AU87" s="202" t="s">
        <v>71</v>
      </c>
      <c r="AY87" s="201" t="s">
        <v>166</v>
      </c>
      <c r="BK87" s="203">
        <f>BK88+BK103+BK108+BK155+BK172+BK193</f>
        <v>0</v>
      </c>
    </row>
    <row r="88" s="12" customFormat="1" ht="22.8" customHeight="1">
      <c r="A88" s="12"/>
      <c r="B88" s="190"/>
      <c r="C88" s="191"/>
      <c r="D88" s="192" t="s">
        <v>70</v>
      </c>
      <c r="E88" s="204" t="s">
        <v>1651</v>
      </c>
      <c r="F88" s="204" t="s">
        <v>1652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SUM(P89:P102)</f>
        <v>0</v>
      </c>
      <c r="Q88" s="198"/>
      <c r="R88" s="199">
        <f>SUM(R89:R102)</f>
        <v>0</v>
      </c>
      <c r="S88" s="198"/>
      <c r="T88" s="200">
        <f>SUM(T89:T102)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203</v>
      </c>
      <c r="AT88" s="202" t="s">
        <v>70</v>
      </c>
      <c r="AU88" s="202" t="s">
        <v>79</v>
      </c>
      <c r="AY88" s="201" t="s">
        <v>166</v>
      </c>
      <c r="BK88" s="203">
        <f>SUM(BK89:BK102)</f>
        <v>0</v>
      </c>
    </row>
    <row r="89" s="2" customFormat="1" ht="16.5" customHeight="1">
      <c r="A89" s="40"/>
      <c r="B89" s="41"/>
      <c r="C89" s="206" t="s">
        <v>79</v>
      </c>
      <c r="D89" s="206" t="s">
        <v>170</v>
      </c>
      <c r="E89" s="207" t="s">
        <v>2061</v>
      </c>
      <c r="F89" s="208" t="s">
        <v>2062</v>
      </c>
      <c r="G89" s="209" t="s">
        <v>1824</v>
      </c>
      <c r="H89" s="210">
        <v>1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42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175</v>
      </c>
      <c r="AT89" s="217" t="s">
        <v>170</v>
      </c>
      <c r="AU89" s="217" t="s">
        <v>81</v>
      </c>
      <c r="AY89" s="19" t="s">
        <v>166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79</v>
      </c>
      <c r="BK89" s="218">
        <f>ROUND(I89*H89,2)</f>
        <v>0</v>
      </c>
      <c r="BL89" s="19" t="s">
        <v>175</v>
      </c>
      <c r="BM89" s="217" t="s">
        <v>2063</v>
      </c>
    </row>
    <row r="90" s="13" customFormat="1">
      <c r="A90" s="13"/>
      <c r="B90" s="224"/>
      <c r="C90" s="225"/>
      <c r="D90" s="226" t="s">
        <v>178</v>
      </c>
      <c r="E90" s="227" t="s">
        <v>19</v>
      </c>
      <c r="F90" s="228" t="s">
        <v>2064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178</v>
      </c>
      <c r="AU90" s="234" t="s">
        <v>81</v>
      </c>
      <c r="AV90" s="13" t="s">
        <v>79</v>
      </c>
      <c r="AW90" s="13" t="s">
        <v>33</v>
      </c>
      <c r="AX90" s="13" t="s">
        <v>71</v>
      </c>
      <c r="AY90" s="234" t="s">
        <v>166</v>
      </c>
    </row>
    <row r="91" s="14" customFormat="1">
      <c r="A91" s="14"/>
      <c r="B91" s="235"/>
      <c r="C91" s="236"/>
      <c r="D91" s="226" t="s">
        <v>178</v>
      </c>
      <c r="E91" s="237" t="s">
        <v>19</v>
      </c>
      <c r="F91" s="238" t="s">
        <v>79</v>
      </c>
      <c r="G91" s="236"/>
      <c r="H91" s="239">
        <v>1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178</v>
      </c>
      <c r="AU91" s="245" t="s">
        <v>81</v>
      </c>
      <c r="AV91" s="14" t="s">
        <v>81</v>
      </c>
      <c r="AW91" s="14" t="s">
        <v>33</v>
      </c>
      <c r="AX91" s="14" t="s">
        <v>79</v>
      </c>
      <c r="AY91" s="245" t="s">
        <v>166</v>
      </c>
    </row>
    <row r="92" s="2" customFormat="1" ht="24.15" customHeight="1">
      <c r="A92" s="40"/>
      <c r="B92" s="41"/>
      <c r="C92" s="206" t="s">
        <v>81</v>
      </c>
      <c r="D92" s="206" t="s">
        <v>170</v>
      </c>
      <c r="E92" s="207" t="s">
        <v>2065</v>
      </c>
      <c r="F92" s="208" t="s">
        <v>2066</v>
      </c>
      <c r="G92" s="209" t="s">
        <v>2067</v>
      </c>
      <c r="H92" s="210">
        <v>1</v>
      </c>
      <c r="I92" s="211"/>
      <c r="J92" s="212">
        <f>ROUND(I92*H92,2)</f>
        <v>0</v>
      </c>
      <c r="K92" s="208" t="s">
        <v>2068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175</v>
      </c>
      <c r="AT92" s="217" t="s">
        <v>170</v>
      </c>
      <c r="AU92" s="217" t="s">
        <v>81</v>
      </c>
      <c r="AY92" s="19" t="s">
        <v>166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175</v>
      </c>
      <c r="BM92" s="217" t="s">
        <v>81</v>
      </c>
    </row>
    <row r="93" s="2" customFormat="1">
      <c r="A93" s="40"/>
      <c r="B93" s="41"/>
      <c r="C93" s="42"/>
      <c r="D93" s="219" t="s">
        <v>176</v>
      </c>
      <c r="E93" s="42"/>
      <c r="F93" s="220" t="s">
        <v>2069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176</v>
      </c>
      <c r="AU93" s="19" t="s">
        <v>81</v>
      </c>
    </row>
    <row r="94" s="13" customFormat="1">
      <c r="A94" s="13"/>
      <c r="B94" s="224"/>
      <c r="C94" s="225"/>
      <c r="D94" s="226" t="s">
        <v>178</v>
      </c>
      <c r="E94" s="227" t="s">
        <v>19</v>
      </c>
      <c r="F94" s="228" t="s">
        <v>2070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178</v>
      </c>
      <c r="AU94" s="234" t="s">
        <v>81</v>
      </c>
      <c r="AV94" s="13" t="s">
        <v>79</v>
      </c>
      <c r="AW94" s="13" t="s">
        <v>33</v>
      </c>
      <c r="AX94" s="13" t="s">
        <v>71</v>
      </c>
      <c r="AY94" s="234" t="s">
        <v>166</v>
      </c>
    </row>
    <row r="95" s="13" customFormat="1">
      <c r="A95" s="13"/>
      <c r="B95" s="224"/>
      <c r="C95" s="225"/>
      <c r="D95" s="226" t="s">
        <v>178</v>
      </c>
      <c r="E95" s="227" t="s">
        <v>19</v>
      </c>
      <c r="F95" s="228" t="s">
        <v>2071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178</v>
      </c>
      <c r="AU95" s="234" t="s">
        <v>81</v>
      </c>
      <c r="AV95" s="13" t="s">
        <v>79</v>
      </c>
      <c r="AW95" s="13" t="s">
        <v>33</v>
      </c>
      <c r="AX95" s="13" t="s">
        <v>71</v>
      </c>
      <c r="AY95" s="234" t="s">
        <v>166</v>
      </c>
    </row>
    <row r="96" s="13" customFormat="1">
      <c r="A96" s="13"/>
      <c r="B96" s="224"/>
      <c r="C96" s="225"/>
      <c r="D96" s="226" t="s">
        <v>178</v>
      </c>
      <c r="E96" s="227" t="s">
        <v>19</v>
      </c>
      <c r="F96" s="228" t="s">
        <v>2072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178</v>
      </c>
      <c r="AU96" s="234" t="s">
        <v>81</v>
      </c>
      <c r="AV96" s="13" t="s">
        <v>79</v>
      </c>
      <c r="AW96" s="13" t="s">
        <v>33</v>
      </c>
      <c r="AX96" s="13" t="s">
        <v>71</v>
      </c>
      <c r="AY96" s="234" t="s">
        <v>166</v>
      </c>
    </row>
    <row r="97" s="14" customFormat="1">
      <c r="A97" s="14"/>
      <c r="B97" s="235"/>
      <c r="C97" s="236"/>
      <c r="D97" s="226" t="s">
        <v>178</v>
      </c>
      <c r="E97" s="237" t="s">
        <v>19</v>
      </c>
      <c r="F97" s="238" t="s">
        <v>79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178</v>
      </c>
      <c r="AU97" s="245" t="s">
        <v>81</v>
      </c>
      <c r="AV97" s="14" t="s">
        <v>81</v>
      </c>
      <c r="AW97" s="14" t="s">
        <v>33</v>
      </c>
      <c r="AX97" s="14" t="s">
        <v>71</v>
      </c>
      <c r="AY97" s="245" t="s">
        <v>166</v>
      </c>
    </row>
    <row r="98" s="15" customFormat="1">
      <c r="A98" s="15"/>
      <c r="B98" s="246"/>
      <c r="C98" s="247"/>
      <c r="D98" s="226" t="s">
        <v>178</v>
      </c>
      <c r="E98" s="248" t="s">
        <v>19</v>
      </c>
      <c r="F98" s="249" t="s">
        <v>183</v>
      </c>
      <c r="G98" s="247"/>
      <c r="H98" s="250">
        <v>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178</v>
      </c>
      <c r="AU98" s="256" t="s">
        <v>81</v>
      </c>
      <c r="AV98" s="15" t="s">
        <v>175</v>
      </c>
      <c r="AW98" s="15" t="s">
        <v>33</v>
      </c>
      <c r="AX98" s="15" t="s">
        <v>79</v>
      </c>
      <c r="AY98" s="256" t="s">
        <v>166</v>
      </c>
    </row>
    <row r="99" s="2" customFormat="1" ht="24.15" customHeight="1">
      <c r="A99" s="40"/>
      <c r="B99" s="41"/>
      <c r="C99" s="206" t="s">
        <v>188</v>
      </c>
      <c r="D99" s="206" t="s">
        <v>170</v>
      </c>
      <c r="E99" s="207" t="s">
        <v>2073</v>
      </c>
      <c r="F99" s="208" t="s">
        <v>2074</v>
      </c>
      <c r="G99" s="209" t="s">
        <v>2067</v>
      </c>
      <c r="H99" s="210">
        <v>1</v>
      </c>
      <c r="I99" s="211"/>
      <c r="J99" s="212">
        <f>ROUND(I99*H99,2)</f>
        <v>0</v>
      </c>
      <c r="K99" s="208" t="s">
        <v>2075</v>
      </c>
      <c r="L99" s="46"/>
      <c r="M99" s="213" t="s">
        <v>19</v>
      </c>
      <c r="N99" s="214" t="s">
        <v>42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175</v>
      </c>
      <c r="AT99" s="217" t="s">
        <v>170</v>
      </c>
      <c r="AU99" s="217" t="s">
        <v>81</v>
      </c>
      <c r="AY99" s="19" t="s">
        <v>166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175</v>
      </c>
      <c r="BM99" s="217" t="s">
        <v>175</v>
      </c>
    </row>
    <row r="100" s="13" customFormat="1">
      <c r="A100" s="13"/>
      <c r="B100" s="224"/>
      <c r="C100" s="225"/>
      <c r="D100" s="226" t="s">
        <v>178</v>
      </c>
      <c r="E100" s="227" t="s">
        <v>19</v>
      </c>
      <c r="F100" s="228" t="s">
        <v>2076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178</v>
      </c>
      <c r="AU100" s="234" t="s">
        <v>81</v>
      </c>
      <c r="AV100" s="13" t="s">
        <v>79</v>
      </c>
      <c r="AW100" s="13" t="s">
        <v>33</v>
      </c>
      <c r="AX100" s="13" t="s">
        <v>71</v>
      </c>
      <c r="AY100" s="234" t="s">
        <v>166</v>
      </c>
    </row>
    <row r="101" s="14" customFormat="1">
      <c r="A101" s="14"/>
      <c r="B101" s="235"/>
      <c r="C101" s="236"/>
      <c r="D101" s="226" t="s">
        <v>178</v>
      </c>
      <c r="E101" s="237" t="s">
        <v>19</v>
      </c>
      <c r="F101" s="238" t="s">
        <v>79</v>
      </c>
      <c r="G101" s="236"/>
      <c r="H101" s="239">
        <v>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178</v>
      </c>
      <c r="AU101" s="245" t="s">
        <v>81</v>
      </c>
      <c r="AV101" s="14" t="s">
        <v>81</v>
      </c>
      <c r="AW101" s="14" t="s">
        <v>33</v>
      </c>
      <c r="AX101" s="14" t="s">
        <v>71</v>
      </c>
      <c r="AY101" s="245" t="s">
        <v>166</v>
      </c>
    </row>
    <row r="102" s="15" customFormat="1">
      <c r="A102" s="15"/>
      <c r="B102" s="246"/>
      <c r="C102" s="247"/>
      <c r="D102" s="226" t="s">
        <v>178</v>
      </c>
      <c r="E102" s="248" t="s">
        <v>19</v>
      </c>
      <c r="F102" s="249" t="s">
        <v>183</v>
      </c>
      <c r="G102" s="247"/>
      <c r="H102" s="250">
        <v>1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178</v>
      </c>
      <c r="AU102" s="256" t="s">
        <v>81</v>
      </c>
      <c r="AV102" s="15" t="s">
        <v>175</v>
      </c>
      <c r="AW102" s="15" t="s">
        <v>33</v>
      </c>
      <c r="AX102" s="15" t="s">
        <v>79</v>
      </c>
      <c r="AY102" s="256" t="s">
        <v>166</v>
      </c>
    </row>
    <row r="103" s="12" customFormat="1" ht="22.8" customHeight="1">
      <c r="A103" s="12"/>
      <c r="B103" s="190"/>
      <c r="C103" s="191"/>
      <c r="D103" s="192" t="s">
        <v>70</v>
      </c>
      <c r="E103" s="204" t="s">
        <v>2077</v>
      </c>
      <c r="F103" s="204" t="s">
        <v>2078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SUM(P104:P107)</f>
        <v>0</v>
      </c>
      <c r="Q103" s="198"/>
      <c r="R103" s="199">
        <f>SUM(R104:R107)</f>
        <v>0</v>
      </c>
      <c r="S103" s="198"/>
      <c r="T103" s="20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203</v>
      </c>
      <c r="AT103" s="202" t="s">
        <v>70</v>
      </c>
      <c r="AU103" s="202" t="s">
        <v>79</v>
      </c>
      <c r="AY103" s="201" t="s">
        <v>166</v>
      </c>
      <c r="BK103" s="203">
        <f>SUM(BK104:BK107)</f>
        <v>0</v>
      </c>
    </row>
    <row r="104" s="2" customFormat="1" ht="24.15" customHeight="1">
      <c r="A104" s="40"/>
      <c r="B104" s="41"/>
      <c r="C104" s="206" t="s">
        <v>175</v>
      </c>
      <c r="D104" s="206" t="s">
        <v>170</v>
      </c>
      <c r="E104" s="207" t="s">
        <v>2079</v>
      </c>
      <c r="F104" s="208" t="s">
        <v>2080</v>
      </c>
      <c r="G104" s="209" t="s">
        <v>2067</v>
      </c>
      <c r="H104" s="210">
        <v>1</v>
      </c>
      <c r="I104" s="211"/>
      <c r="J104" s="212">
        <f>ROUND(I104*H104,2)</f>
        <v>0</v>
      </c>
      <c r="K104" s="208" t="s">
        <v>2075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175</v>
      </c>
      <c r="AT104" s="217" t="s">
        <v>170</v>
      </c>
      <c r="AU104" s="217" t="s">
        <v>81</v>
      </c>
      <c r="AY104" s="19" t="s">
        <v>166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175</v>
      </c>
      <c r="BM104" s="217" t="s">
        <v>191</v>
      </c>
    </row>
    <row r="105" s="13" customFormat="1">
      <c r="A105" s="13"/>
      <c r="B105" s="224"/>
      <c r="C105" s="225"/>
      <c r="D105" s="226" t="s">
        <v>178</v>
      </c>
      <c r="E105" s="227" t="s">
        <v>19</v>
      </c>
      <c r="F105" s="228" t="s">
        <v>2081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178</v>
      </c>
      <c r="AU105" s="234" t="s">
        <v>81</v>
      </c>
      <c r="AV105" s="13" t="s">
        <v>79</v>
      </c>
      <c r="AW105" s="13" t="s">
        <v>33</v>
      </c>
      <c r="AX105" s="13" t="s">
        <v>71</v>
      </c>
      <c r="AY105" s="234" t="s">
        <v>166</v>
      </c>
    </row>
    <row r="106" s="14" customFormat="1">
      <c r="A106" s="14"/>
      <c r="B106" s="235"/>
      <c r="C106" s="236"/>
      <c r="D106" s="226" t="s">
        <v>178</v>
      </c>
      <c r="E106" s="237" t="s">
        <v>19</v>
      </c>
      <c r="F106" s="238" t="s">
        <v>79</v>
      </c>
      <c r="G106" s="236"/>
      <c r="H106" s="239">
        <v>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178</v>
      </c>
      <c r="AU106" s="245" t="s">
        <v>81</v>
      </c>
      <c r="AV106" s="14" t="s">
        <v>81</v>
      </c>
      <c r="AW106" s="14" t="s">
        <v>33</v>
      </c>
      <c r="AX106" s="14" t="s">
        <v>71</v>
      </c>
      <c r="AY106" s="245" t="s">
        <v>166</v>
      </c>
    </row>
    <row r="107" s="15" customFormat="1">
      <c r="A107" s="15"/>
      <c r="B107" s="246"/>
      <c r="C107" s="247"/>
      <c r="D107" s="226" t="s">
        <v>178</v>
      </c>
      <c r="E107" s="248" t="s">
        <v>19</v>
      </c>
      <c r="F107" s="249" t="s">
        <v>183</v>
      </c>
      <c r="G107" s="247"/>
      <c r="H107" s="250">
        <v>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178</v>
      </c>
      <c r="AU107" s="256" t="s">
        <v>81</v>
      </c>
      <c r="AV107" s="15" t="s">
        <v>175</v>
      </c>
      <c r="AW107" s="15" t="s">
        <v>33</v>
      </c>
      <c r="AX107" s="15" t="s">
        <v>79</v>
      </c>
      <c r="AY107" s="256" t="s">
        <v>166</v>
      </c>
    </row>
    <row r="108" s="12" customFormat="1" ht="22.8" customHeight="1">
      <c r="A108" s="12"/>
      <c r="B108" s="190"/>
      <c r="C108" s="191"/>
      <c r="D108" s="192" t="s">
        <v>70</v>
      </c>
      <c r="E108" s="204" t="s">
        <v>2082</v>
      </c>
      <c r="F108" s="204" t="s">
        <v>2083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SUM(P109:P154)</f>
        <v>0</v>
      </c>
      <c r="Q108" s="198"/>
      <c r="R108" s="199">
        <f>SUM(R109:R154)</f>
        <v>0</v>
      </c>
      <c r="S108" s="198"/>
      <c r="T108" s="200">
        <f>SUM(T109:T154)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203</v>
      </c>
      <c r="AT108" s="202" t="s">
        <v>70</v>
      </c>
      <c r="AU108" s="202" t="s">
        <v>79</v>
      </c>
      <c r="AY108" s="201" t="s">
        <v>166</v>
      </c>
      <c r="BK108" s="203">
        <f>SUM(BK109:BK154)</f>
        <v>0</v>
      </c>
    </row>
    <row r="109" s="2" customFormat="1" ht="24.15" customHeight="1">
      <c r="A109" s="40"/>
      <c r="B109" s="41"/>
      <c r="C109" s="206" t="s">
        <v>203</v>
      </c>
      <c r="D109" s="206" t="s">
        <v>170</v>
      </c>
      <c r="E109" s="207" t="s">
        <v>2084</v>
      </c>
      <c r="F109" s="208" t="s">
        <v>2083</v>
      </c>
      <c r="G109" s="209" t="s">
        <v>2067</v>
      </c>
      <c r="H109" s="210">
        <v>1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42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175</v>
      </c>
      <c r="AT109" s="217" t="s">
        <v>170</v>
      </c>
      <c r="AU109" s="217" t="s">
        <v>81</v>
      </c>
      <c r="AY109" s="19" t="s">
        <v>166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175</v>
      </c>
      <c r="BM109" s="217" t="s">
        <v>200</v>
      </c>
    </row>
    <row r="110" s="13" customFormat="1">
      <c r="A110" s="13"/>
      <c r="B110" s="224"/>
      <c r="C110" s="225"/>
      <c r="D110" s="226" t="s">
        <v>178</v>
      </c>
      <c r="E110" s="227" t="s">
        <v>19</v>
      </c>
      <c r="F110" s="228" t="s">
        <v>2085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178</v>
      </c>
      <c r="AU110" s="234" t="s">
        <v>81</v>
      </c>
      <c r="AV110" s="13" t="s">
        <v>79</v>
      </c>
      <c r="AW110" s="13" t="s">
        <v>33</v>
      </c>
      <c r="AX110" s="13" t="s">
        <v>71</v>
      </c>
      <c r="AY110" s="234" t="s">
        <v>166</v>
      </c>
    </row>
    <row r="111" s="13" customFormat="1">
      <c r="A111" s="13"/>
      <c r="B111" s="224"/>
      <c r="C111" s="225"/>
      <c r="D111" s="226" t="s">
        <v>178</v>
      </c>
      <c r="E111" s="227" t="s">
        <v>19</v>
      </c>
      <c r="F111" s="228" t="s">
        <v>2086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178</v>
      </c>
      <c r="AU111" s="234" t="s">
        <v>81</v>
      </c>
      <c r="AV111" s="13" t="s">
        <v>79</v>
      </c>
      <c r="AW111" s="13" t="s">
        <v>33</v>
      </c>
      <c r="AX111" s="13" t="s">
        <v>71</v>
      </c>
      <c r="AY111" s="234" t="s">
        <v>166</v>
      </c>
    </row>
    <row r="112" s="13" customFormat="1">
      <c r="A112" s="13"/>
      <c r="B112" s="224"/>
      <c r="C112" s="225"/>
      <c r="D112" s="226" t="s">
        <v>178</v>
      </c>
      <c r="E112" s="227" t="s">
        <v>19</v>
      </c>
      <c r="F112" s="228" t="s">
        <v>2087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178</v>
      </c>
      <c r="AU112" s="234" t="s">
        <v>81</v>
      </c>
      <c r="AV112" s="13" t="s">
        <v>79</v>
      </c>
      <c r="AW112" s="13" t="s">
        <v>33</v>
      </c>
      <c r="AX112" s="13" t="s">
        <v>71</v>
      </c>
      <c r="AY112" s="234" t="s">
        <v>166</v>
      </c>
    </row>
    <row r="113" s="13" customFormat="1">
      <c r="A113" s="13"/>
      <c r="B113" s="224"/>
      <c r="C113" s="225"/>
      <c r="D113" s="226" t="s">
        <v>178</v>
      </c>
      <c r="E113" s="227" t="s">
        <v>19</v>
      </c>
      <c r="F113" s="228" t="s">
        <v>2088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178</v>
      </c>
      <c r="AU113" s="234" t="s">
        <v>81</v>
      </c>
      <c r="AV113" s="13" t="s">
        <v>79</v>
      </c>
      <c r="AW113" s="13" t="s">
        <v>33</v>
      </c>
      <c r="AX113" s="13" t="s">
        <v>71</v>
      </c>
      <c r="AY113" s="234" t="s">
        <v>166</v>
      </c>
    </row>
    <row r="114" s="13" customFormat="1">
      <c r="A114" s="13"/>
      <c r="B114" s="224"/>
      <c r="C114" s="225"/>
      <c r="D114" s="226" t="s">
        <v>178</v>
      </c>
      <c r="E114" s="227" t="s">
        <v>19</v>
      </c>
      <c r="F114" s="228" t="s">
        <v>2089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178</v>
      </c>
      <c r="AU114" s="234" t="s">
        <v>81</v>
      </c>
      <c r="AV114" s="13" t="s">
        <v>79</v>
      </c>
      <c r="AW114" s="13" t="s">
        <v>33</v>
      </c>
      <c r="AX114" s="13" t="s">
        <v>71</v>
      </c>
      <c r="AY114" s="234" t="s">
        <v>166</v>
      </c>
    </row>
    <row r="115" s="13" customFormat="1">
      <c r="A115" s="13"/>
      <c r="B115" s="224"/>
      <c r="C115" s="225"/>
      <c r="D115" s="226" t="s">
        <v>178</v>
      </c>
      <c r="E115" s="227" t="s">
        <v>19</v>
      </c>
      <c r="F115" s="228" t="s">
        <v>2090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178</v>
      </c>
      <c r="AU115" s="234" t="s">
        <v>81</v>
      </c>
      <c r="AV115" s="13" t="s">
        <v>79</v>
      </c>
      <c r="AW115" s="13" t="s">
        <v>33</v>
      </c>
      <c r="AX115" s="13" t="s">
        <v>71</v>
      </c>
      <c r="AY115" s="234" t="s">
        <v>166</v>
      </c>
    </row>
    <row r="116" s="13" customFormat="1">
      <c r="A116" s="13"/>
      <c r="B116" s="224"/>
      <c r="C116" s="225"/>
      <c r="D116" s="226" t="s">
        <v>178</v>
      </c>
      <c r="E116" s="227" t="s">
        <v>19</v>
      </c>
      <c r="F116" s="228" t="s">
        <v>2091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178</v>
      </c>
      <c r="AU116" s="234" t="s">
        <v>81</v>
      </c>
      <c r="AV116" s="13" t="s">
        <v>79</v>
      </c>
      <c r="AW116" s="13" t="s">
        <v>33</v>
      </c>
      <c r="AX116" s="13" t="s">
        <v>71</v>
      </c>
      <c r="AY116" s="234" t="s">
        <v>166</v>
      </c>
    </row>
    <row r="117" s="13" customFormat="1">
      <c r="A117" s="13"/>
      <c r="B117" s="224"/>
      <c r="C117" s="225"/>
      <c r="D117" s="226" t="s">
        <v>178</v>
      </c>
      <c r="E117" s="227" t="s">
        <v>19</v>
      </c>
      <c r="F117" s="228" t="s">
        <v>2092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178</v>
      </c>
      <c r="AU117" s="234" t="s">
        <v>81</v>
      </c>
      <c r="AV117" s="13" t="s">
        <v>79</v>
      </c>
      <c r="AW117" s="13" t="s">
        <v>33</v>
      </c>
      <c r="AX117" s="13" t="s">
        <v>71</v>
      </c>
      <c r="AY117" s="234" t="s">
        <v>166</v>
      </c>
    </row>
    <row r="118" s="13" customFormat="1">
      <c r="A118" s="13"/>
      <c r="B118" s="224"/>
      <c r="C118" s="225"/>
      <c r="D118" s="226" t="s">
        <v>178</v>
      </c>
      <c r="E118" s="227" t="s">
        <v>19</v>
      </c>
      <c r="F118" s="228" t="s">
        <v>2093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178</v>
      </c>
      <c r="AU118" s="234" t="s">
        <v>81</v>
      </c>
      <c r="AV118" s="13" t="s">
        <v>79</v>
      </c>
      <c r="AW118" s="13" t="s">
        <v>33</v>
      </c>
      <c r="AX118" s="13" t="s">
        <v>71</v>
      </c>
      <c r="AY118" s="234" t="s">
        <v>166</v>
      </c>
    </row>
    <row r="119" s="13" customFormat="1">
      <c r="A119" s="13"/>
      <c r="B119" s="224"/>
      <c r="C119" s="225"/>
      <c r="D119" s="226" t="s">
        <v>178</v>
      </c>
      <c r="E119" s="227" t="s">
        <v>19</v>
      </c>
      <c r="F119" s="228" t="s">
        <v>2094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178</v>
      </c>
      <c r="AU119" s="234" t="s">
        <v>81</v>
      </c>
      <c r="AV119" s="13" t="s">
        <v>79</v>
      </c>
      <c r="AW119" s="13" t="s">
        <v>33</v>
      </c>
      <c r="AX119" s="13" t="s">
        <v>71</v>
      </c>
      <c r="AY119" s="234" t="s">
        <v>166</v>
      </c>
    </row>
    <row r="120" s="13" customFormat="1">
      <c r="A120" s="13"/>
      <c r="B120" s="224"/>
      <c r="C120" s="225"/>
      <c r="D120" s="226" t="s">
        <v>178</v>
      </c>
      <c r="E120" s="227" t="s">
        <v>19</v>
      </c>
      <c r="F120" s="228" t="s">
        <v>2095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178</v>
      </c>
      <c r="AU120" s="234" t="s">
        <v>81</v>
      </c>
      <c r="AV120" s="13" t="s">
        <v>79</v>
      </c>
      <c r="AW120" s="13" t="s">
        <v>33</v>
      </c>
      <c r="AX120" s="13" t="s">
        <v>71</v>
      </c>
      <c r="AY120" s="234" t="s">
        <v>166</v>
      </c>
    </row>
    <row r="121" s="13" customFormat="1">
      <c r="A121" s="13"/>
      <c r="B121" s="224"/>
      <c r="C121" s="225"/>
      <c r="D121" s="226" t="s">
        <v>178</v>
      </c>
      <c r="E121" s="227" t="s">
        <v>19</v>
      </c>
      <c r="F121" s="228" t="s">
        <v>2096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178</v>
      </c>
      <c r="AU121" s="234" t="s">
        <v>81</v>
      </c>
      <c r="AV121" s="13" t="s">
        <v>79</v>
      </c>
      <c r="AW121" s="13" t="s">
        <v>33</v>
      </c>
      <c r="AX121" s="13" t="s">
        <v>71</v>
      </c>
      <c r="AY121" s="234" t="s">
        <v>166</v>
      </c>
    </row>
    <row r="122" s="13" customFormat="1">
      <c r="A122" s="13"/>
      <c r="B122" s="224"/>
      <c r="C122" s="225"/>
      <c r="D122" s="226" t="s">
        <v>178</v>
      </c>
      <c r="E122" s="227" t="s">
        <v>19</v>
      </c>
      <c r="F122" s="228" t="s">
        <v>2097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178</v>
      </c>
      <c r="AU122" s="234" t="s">
        <v>81</v>
      </c>
      <c r="AV122" s="13" t="s">
        <v>79</v>
      </c>
      <c r="AW122" s="13" t="s">
        <v>33</v>
      </c>
      <c r="AX122" s="13" t="s">
        <v>71</v>
      </c>
      <c r="AY122" s="234" t="s">
        <v>166</v>
      </c>
    </row>
    <row r="123" s="13" customFormat="1">
      <c r="A123" s="13"/>
      <c r="B123" s="224"/>
      <c r="C123" s="225"/>
      <c r="D123" s="226" t="s">
        <v>178</v>
      </c>
      <c r="E123" s="227" t="s">
        <v>19</v>
      </c>
      <c r="F123" s="228" t="s">
        <v>2098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178</v>
      </c>
      <c r="AU123" s="234" t="s">
        <v>81</v>
      </c>
      <c r="AV123" s="13" t="s">
        <v>79</v>
      </c>
      <c r="AW123" s="13" t="s">
        <v>33</v>
      </c>
      <c r="AX123" s="13" t="s">
        <v>71</v>
      </c>
      <c r="AY123" s="234" t="s">
        <v>166</v>
      </c>
    </row>
    <row r="124" s="13" customFormat="1">
      <c r="A124" s="13"/>
      <c r="B124" s="224"/>
      <c r="C124" s="225"/>
      <c r="D124" s="226" t="s">
        <v>178</v>
      </c>
      <c r="E124" s="227" t="s">
        <v>19</v>
      </c>
      <c r="F124" s="228" t="s">
        <v>2099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178</v>
      </c>
      <c r="AU124" s="234" t="s">
        <v>81</v>
      </c>
      <c r="AV124" s="13" t="s">
        <v>79</v>
      </c>
      <c r="AW124" s="13" t="s">
        <v>33</v>
      </c>
      <c r="AX124" s="13" t="s">
        <v>71</v>
      </c>
      <c r="AY124" s="234" t="s">
        <v>166</v>
      </c>
    </row>
    <row r="125" s="13" customFormat="1">
      <c r="A125" s="13"/>
      <c r="B125" s="224"/>
      <c r="C125" s="225"/>
      <c r="D125" s="226" t="s">
        <v>178</v>
      </c>
      <c r="E125" s="227" t="s">
        <v>19</v>
      </c>
      <c r="F125" s="228" t="s">
        <v>181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178</v>
      </c>
      <c r="AU125" s="234" t="s">
        <v>81</v>
      </c>
      <c r="AV125" s="13" t="s">
        <v>79</v>
      </c>
      <c r="AW125" s="13" t="s">
        <v>33</v>
      </c>
      <c r="AX125" s="13" t="s">
        <v>71</v>
      </c>
      <c r="AY125" s="234" t="s">
        <v>166</v>
      </c>
    </row>
    <row r="126" s="13" customFormat="1">
      <c r="A126" s="13"/>
      <c r="B126" s="224"/>
      <c r="C126" s="225"/>
      <c r="D126" s="226" t="s">
        <v>178</v>
      </c>
      <c r="E126" s="227" t="s">
        <v>19</v>
      </c>
      <c r="F126" s="228" t="s">
        <v>2100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178</v>
      </c>
      <c r="AU126" s="234" t="s">
        <v>81</v>
      </c>
      <c r="AV126" s="13" t="s">
        <v>79</v>
      </c>
      <c r="AW126" s="13" t="s">
        <v>33</v>
      </c>
      <c r="AX126" s="13" t="s">
        <v>71</v>
      </c>
      <c r="AY126" s="234" t="s">
        <v>166</v>
      </c>
    </row>
    <row r="127" s="13" customFormat="1">
      <c r="A127" s="13"/>
      <c r="B127" s="224"/>
      <c r="C127" s="225"/>
      <c r="D127" s="226" t="s">
        <v>178</v>
      </c>
      <c r="E127" s="227" t="s">
        <v>19</v>
      </c>
      <c r="F127" s="228" t="s">
        <v>2101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178</v>
      </c>
      <c r="AU127" s="234" t="s">
        <v>81</v>
      </c>
      <c r="AV127" s="13" t="s">
        <v>79</v>
      </c>
      <c r="AW127" s="13" t="s">
        <v>33</v>
      </c>
      <c r="AX127" s="13" t="s">
        <v>71</v>
      </c>
      <c r="AY127" s="234" t="s">
        <v>166</v>
      </c>
    </row>
    <row r="128" s="13" customFormat="1">
      <c r="A128" s="13"/>
      <c r="B128" s="224"/>
      <c r="C128" s="225"/>
      <c r="D128" s="226" t="s">
        <v>178</v>
      </c>
      <c r="E128" s="227" t="s">
        <v>19</v>
      </c>
      <c r="F128" s="228" t="s">
        <v>2102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178</v>
      </c>
      <c r="AU128" s="234" t="s">
        <v>81</v>
      </c>
      <c r="AV128" s="13" t="s">
        <v>79</v>
      </c>
      <c r="AW128" s="13" t="s">
        <v>33</v>
      </c>
      <c r="AX128" s="13" t="s">
        <v>71</v>
      </c>
      <c r="AY128" s="234" t="s">
        <v>166</v>
      </c>
    </row>
    <row r="129" s="13" customFormat="1">
      <c r="A129" s="13"/>
      <c r="B129" s="224"/>
      <c r="C129" s="225"/>
      <c r="D129" s="226" t="s">
        <v>178</v>
      </c>
      <c r="E129" s="227" t="s">
        <v>19</v>
      </c>
      <c r="F129" s="228" t="s">
        <v>2103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178</v>
      </c>
      <c r="AU129" s="234" t="s">
        <v>81</v>
      </c>
      <c r="AV129" s="13" t="s">
        <v>79</v>
      </c>
      <c r="AW129" s="13" t="s">
        <v>33</v>
      </c>
      <c r="AX129" s="13" t="s">
        <v>71</v>
      </c>
      <c r="AY129" s="234" t="s">
        <v>166</v>
      </c>
    </row>
    <row r="130" s="13" customFormat="1">
      <c r="A130" s="13"/>
      <c r="B130" s="224"/>
      <c r="C130" s="225"/>
      <c r="D130" s="226" t="s">
        <v>178</v>
      </c>
      <c r="E130" s="227" t="s">
        <v>19</v>
      </c>
      <c r="F130" s="228" t="s">
        <v>2104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178</v>
      </c>
      <c r="AU130" s="234" t="s">
        <v>81</v>
      </c>
      <c r="AV130" s="13" t="s">
        <v>79</v>
      </c>
      <c r="AW130" s="13" t="s">
        <v>33</v>
      </c>
      <c r="AX130" s="13" t="s">
        <v>71</v>
      </c>
      <c r="AY130" s="234" t="s">
        <v>166</v>
      </c>
    </row>
    <row r="131" s="13" customFormat="1">
      <c r="A131" s="13"/>
      <c r="B131" s="224"/>
      <c r="C131" s="225"/>
      <c r="D131" s="226" t="s">
        <v>178</v>
      </c>
      <c r="E131" s="227" t="s">
        <v>19</v>
      </c>
      <c r="F131" s="228" t="s">
        <v>2105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178</v>
      </c>
      <c r="AU131" s="234" t="s">
        <v>81</v>
      </c>
      <c r="AV131" s="13" t="s">
        <v>79</v>
      </c>
      <c r="AW131" s="13" t="s">
        <v>33</v>
      </c>
      <c r="AX131" s="13" t="s">
        <v>71</v>
      </c>
      <c r="AY131" s="234" t="s">
        <v>166</v>
      </c>
    </row>
    <row r="132" s="13" customFormat="1">
      <c r="A132" s="13"/>
      <c r="B132" s="224"/>
      <c r="C132" s="225"/>
      <c r="D132" s="226" t="s">
        <v>178</v>
      </c>
      <c r="E132" s="227" t="s">
        <v>19</v>
      </c>
      <c r="F132" s="228" t="s">
        <v>2106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178</v>
      </c>
      <c r="AU132" s="234" t="s">
        <v>81</v>
      </c>
      <c r="AV132" s="13" t="s">
        <v>79</v>
      </c>
      <c r="AW132" s="13" t="s">
        <v>33</v>
      </c>
      <c r="AX132" s="13" t="s">
        <v>71</v>
      </c>
      <c r="AY132" s="234" t="s">
        <v>166</v>
      </c>
    </row>
    <row r="133" s="13" customFormat="1">
      <c r="A133" s="13"/>
      <c r="B133" s="224"/>
      <c r="C133" s="225"/>
      <c r="D133" s="226" t="s">
        <v>178</v>
      </c>
      <c r="E133" s="227" t="s">
        <v>19</v>
      </c>
      <c r="F133" s="228" t="s">
        <v>2107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178</v>
      </c>
      <c r="AU133" s="234" t="s">
        <v>81</v>
      </c>
      <c r="AV133" s="13" t="s">
        <v>79</v>
      </c>
      <c r="AW133" s="13" t="s">
        <v>33</v>
      </c>
      <c r="AX133" s="13" t="s">
        <v>71</v>
      </c>
      <c r="AY133" s="234" t="s">
        <v>166</v>
      </c>
    </row>
    <row r="134" s="14" customFormat="1">
      <c r="A134" s="14"/>
      <c r="B134" s="235"/>
      <c r="C134" s="236"/>
      <c r="D134" s="226" t="s">
        <v>178</v>
      </c>
      <c r="E134" s="237" t="s">
        <v>19</v>
      </c>
      <c r="F134" s="238" t="s">
        <v>79</v>
      </c>
      <c r="G134" s="236"/>
      <c r="H134" s="239">
        <v>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178</v>
      </c>
      <c r="AU134" s="245" t="s">
        <v>81</v>
      </c>
      <c r="AV134" s="14" t="s">
        <v>81</v>
      </c>
      <c r="AW134" s="14" t="s">
        <v>33</v>
      </c>
      <c r="AX134" s="14" t="s">
        <v>71</v>
      </c>
      <c r="AY134" s="245" t="s">
        <v>166</v>
      </c>
    </row>
    <row r="135" s="15" customFormat="1">
      <c r="A135" s="15"/>
      <c r="B135" s="246"/>
      <c r="C135" s="247"/>
      <c r="D135" s="226" t="s">
        <v>178</v>
      </c>
      <c r="E135" s="248" t="s">
        <v>19</v>
      </c>
      <c r="F135" s="249" t="s">
        <v>183</v>
      </c>
      <c r="G135" s="247"/>
      <c r="H135" s="250">
        <v>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178</v>
      </c>
      <c r="AU135" s="256" t="s">
        <v>81</v>
      </c>
      <c r="AV135" s="15" t="s">
        <v>175</v>
      </c>
      <c r="AW135" s="15" t="s">
        <v>33</v>
      </c>
      <c r="AX135" s="15" t="s">
        <v>79</v>
      </c>
      <c r="AY135" s="256" t="s">
        <v>166</v>
      </c>
    </row>
    <row r="136" s="2" customFormat="1" ht="24.15" customHeight="1">
      <c r="A136" s="40"/>
      <c r="B136" s="41"/>
      <c r="C136" s="206" t="s">
        <v>191</v>
      </c>
      <c r="D136" s="206" t="s">
        <v>170</v>
      </c>
      <c r="E136" s="207" t="s">
        <v>2108</v>
      </c>
      <c r="F136" s="208" t="s">
        <v>2109</v>
      </c>
      <c r="G136" s="209" t="s">
        <v>2067</v>
      </c>
      <c r="H136" s="210">
        <v>1</v>
      </c>
      <c r="I136" s="211"/>
      <c r="J136" s="212">
        <f>ROUND(I136*H136,2)</f>
        <v>0</v>
      </c>
      <c r="K136" s="208" t="s">
        <v>2068</v>
      </c>
      <c r="L136" s="46"/>
      <c r="M136" s="213" t="s">
        <v>19</v>
      </c>
      <c r="N136" s="214" t="s">
        <v>42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175</v>
      </c>
      <c r="AT136" s="217" t="s">
        <v>170</v>
      </c>
      <c r="AU136" s="217" t="s">
        <v>81</v>
      </c>
      <c r="AY136" s="19" t="s">
        <v>166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79</v>
      </c>
      <c r="BK136" s="218">
        <f>ROUND(I136*H136,2)</f>
        <v>0</v>
      </c>
      <c r="BL136" s="19" t="s">
        <v>175</v>
      </c>
      <c r="BM136" s="217" t="s">
        <v>206</v>
      </c>
    </row>
    <row r="137" s="2" customFormat="1">
      <c r="A137" s="40"/>
      <c r="B137" s="41"/>
      <c r="C137" s="42"/>
      <c r="D137" s="219" t="s">
        <v>176</v>
      </c>
      <c r="E137" s="42"/>
      <c r="F137" s="220" t="s">
        <v>2110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176</v>
      </c>
      <c r="AU137" s="19" t="s">
        <v>81</v>
      </c>
    </row>
    <row r="138" s="14" customFormat="1">
      <c r="A138" s="14"/>
      <c r="B138" s="235"/>
      <c r="C138" s="236"/>
      <c r="D138" s="226" t="s">
        <v>178</v>
      </c>
      <c r="E138" s="237" t="s">
        <v>19</v>
      </c>
      <c r="F138" s="238" t="s">
        <v>79</v>
      </c>
      <c r="G138" s="236"/>
      <c r="H138" s="239">
        <v>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178</v>
      </c>
      <c r="AU138" s="245" t="s">
        <v>81</v>
      </c>
      <c r="AV138" s="14" t="s">
        <v>81</v>
      </c>
      <c r="AW138" s="14" t="s">
        <v>33</v>
      </c>
      <c r="AX138" s="14" t="s">
        <v>71</v>
      </c>
      <c r="AY138" s="245" t="s">
        <v>166</v>
      </c>
    </row>
    <row r="139" s="15" customFormat="1">
      <c r="A139" s="15"/>
      <c r="B139" s="246"/>
      <c r="C139" s="247"/>
      <c r="D139" s="226" t="s">
        <v>178</v>
      </c>
      <c r="E139" s="248" t="s">
        <v>19</v>
      </c>
      <c r="F139" s="249" t="s">
        <v>183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178</v>
      </c>
      <c r="AU139" s="256" t="s">
        <v>81</v>
      </c>
      <c r="AV139" s="15" t="s">
        <v>175</v>
      </c>
      <c r="AW139" s="15" t="s">
        <v>33</v>
      </c>
      <c r="AX139" s="15" t="s">
        <v>79</v>
      </c>
      <c r="AY139" s="256" t="s">
        <v>166</v>
      </c>
    </row>
    <row r="140" s="2" customFormat="1" ht="24.15" customHeight="1">
      <c r="A140" s="40"/>
      <c r="B140" s="41"/>
      <c r="C140" s="206" t="s">
        <v>215</v>
      </c>
      <c r="D140" s="206" t="s">
        <v>170</v>
      </c>
      <c r="E140" s="207" t="s">
        <v>2111</v>
      </c>
      <c r="F140" s="208" t="s">
        <v>2112</v>
      </c>
      <c r="G140" s="209" t="s">
        <v>2067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42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175</v>
      </c>
      <c r="AT140" s="217" t="s">
        <v>170</v>
      </c>
      <c r="AU140" s="217" t="s">
        <v>81</v>
      </c>
      <c r="AY140" s="19" t="s">
        <v>166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79</v>
      </c>
      <c r="BK140" s="218">
        <f>ROUND(I140*H140,2)</f>
        <v>0</v>
      </c>
      <c r="BL140" s="19" t="s">
        <v>175</v>
      </c>
      <c r="BM140" s="217" t="s">
        <v>212</v>
      </c>
    </row>
    <row r="141" s="14" customFormat="1">
      <c r="A141" s="14"/>
      <c r="B141" s="235"/>
      <c r="C141" s="236"/>
      <c r="D141" s="226" t="s">
        <v>178</v>
      </c>
      <c r="E141" s="237" t="s">
        <v>19</v>
      </c>
      <c r="F141" s="238" t="s">
        <v>79</v>
      </c>
      <c r="G141" s="236"/>
      <c r="H141" s="239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178</v>
      </c>
      <c r="AU141" s="245" t="s">
        <v>81</v>
      </c>
      <c r="AV141" s="14" t="s">
        <v>81</v>
      </c>
      <c r="AW141" s="14" t="s">
        <v>33</v>
      </c>
      <c r="AX141" s="14" t="s">
        <v>71</v>
      </c>
      <c r="AY141" s="245" t="s">
        <v>166</v>
      </c>
    </row>
    <row r="142" s="15" customFormat="1">
      <c r="A142" s="15"/>
      <c r="B142" s="246"/>
      <c r="C142" s="247"/>
      <c r="D142" s="226" t="s">
        <v>178</v>
      </c>
      <c r="E142" s="248" t="s">
        <v>19</v>
      </c>
      <c r="F142" s="249" t="s">
        <v>183</v>
      </c>
      <c r="G142" s="247"/>
      <c r="H142" s="250">
        <v>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178</v>
      </c>
      <c r="AU142" s="256" t="s">
        <v>81</v>
      </c>
      <c r="AV142" s="15" t="s">
        <v>175</v>
      </c>
      <c r="AW142" s="15" t="s">
        <v>33</v>
      </c>
      <c r="AX142" s="15" t="s">
        <v>79</v>
      </c>
      <c r="AY142" s="256" t="s">
        <v>166</v>
      </c>
    </row>
    <row r="143" s="2" customFormat="1" ht="16.5" customHeight="1">
      <c r="A143" s="40"/>
      <c r="B143" s="41"/>
      <c r="C143" s="206" t="s">
        <v>200</v>
      </c>
      <c r="D143" s="206" t="s">
        <v>170</v>
      </c>
      <c r="E143" s="207" t="s">
        <v>2113</v>
      </c>
      <c r="F143" s="208" t="s">
        <v>2114</v>
      </c>
      <c r="G143" s="209" t="s">
        <v>326</v>
      </c>
      <c r="H143" s="210">
        <v>1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42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175</v>
      </c>
      <c r="AT143" s="217" t="s">
        <v>170</v>
      </c>
      <c r="AU143" s="217" t="s">
        <v>81</v>
      </c>
      <c r="AY143" s="19" t="s">
        <v>166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79</v>
      </c>
      <c r="BK143" s="218">
        <f>ROUND(I143*H143,2)</f>
        <v>0</v>
      </c>
      <c r="BL143" s="19" t="s">
        <v>175</v>
      </c>
      <c r="BM143" s="217" t="s">
        <v>218</v>
      </c>
    </row>
    <row r="144" s="13" customFormat="1">
      <c r="A144" s="13"/>
      <c r="B144" s="224"/>
      <c r="C144" s="225"/>
      <c r="D144" s="226" t="s">
        <v>178</v>
      </c>
      <c r="E144" s="227" t="s">
        <v>19</v>
      </c>
      <c r="F144" s="228" t="s">
        <v>2115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178</v>
      </c>
      <c r="AU144" s="234" t="s">
        <v>81</v>
      </c>
      <c r="AV144" s="13" t="s">
        <v>79</v>
      </c>
      <c r="AW144" s="13" t="s">
        <v>33</v>
      </c>
      <c r="AX144" s="13" t="s">
        <v>71</v>
      </c>
      <c r="AY144" s="234" t="s">
        <v>166</v>
      </c>
    </row>
    <row r="145" s="13" customFormat="1">
      <c r="A145" s="13"/>
      <c r="B145" s="224"/>
      <c r="C145" s="225"/>
      <c r="D145" s="226" t="s">
        <v>178</v>
      </c>
      <c r="E145" s="227" t="s">
        <v>19</v>
      </c>
      <c r="F145" s="228" t="s">
        <v>2116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178</v>
      </c>
      <c r="AU145" s="234" t="s">
        <v>81</v>
      </c>
      <c r="AV145" s="13" t="s">
        <v>79</v>
      </c>
      <c r="AW145" s="13" t="s">
        <v>33</v>
      </c>
      <c r="AX145" s="13" t="s">
        <v>71</v>
      </c>
      <c r="AY145" s="234" t="s">
        <v>166</v>
      </c>
    </row>
    <row r="146" s="14" customFormat="1">
      <c r="A146" s="14"/>
      <c r="B146" s="235"/>
      <c r="C146" s="236"/>
      <c r="D146" s="226" t="s">
        <v>178</v>
      </c>
      <c r="E146" s="237" t="s">
        <v>19</v>
      </c>
      <c r="F146" s="238" t="s">
        <v>79</v>
      </c>
      <c r="G146" s="236"/>
      <c r="H146" s="239">
        <v>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178</v>
      </c>
      <c r="AU146" s="245" t="s">
        <v>81</v>
      </c>
      <c r="AV146" s="14" t="s">
        <v>81</v>
      </c>
      <c r="AW146" s="14" t="s">
        <v>33</v>
      </c>
      <c r="AX146" s="14" t="s">
        <v>71</v>
      </c>
      <c r="AY146" s="245" t="s">
        <v>166</v>
      </c>
    </row>
    <row r="147" s="15" customFormat="1">
      <c r="A147" s="15"/>
      <c r="B147" s="246"/>
      <c r="C147" s="247"/>
      <c r="D147" s="226" t="s">
        <v>178</v>
      </c>
      <c r="E147" s="248" t="s">
        <v>19</v>
      </c>
      <c r="F147" s="249" t="s">
        <v>183</v>
      </c>
      <c r="G147" s="247"/>
      <c r="H147" s="250">
        <v>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178</v>
      </c>
      <c r="AU147" s="256" t="s">
        <v>81</v>
      </c>
      <c r="AV147" s="15" t="s">
        <v>175</v>
      </c>
      <c r="AW147" s="15" t="s">
        <v>33</v>
      </c>
      <c r="AX147" s="15" t="s">
        <v>79</v>
      </c>
      <c r="AY147" s="256" t="s">
        <v>166</v>
      </c>
    </row>
    <row r="148" s="2" customFormat="1" ht="16.5" customHeight="1">
      <c r="A148" s="40"/>
      <c r="B148" s="41"/>
      <c r="C148" s="206" t="s">
        <v>226</v>
      </c>
      <c r="D148" s="206" t="s">
        <v>170</v>
      </c>
      <c r="E148" s="207" t="s">
        <v>2117</v>
      </c>
      <c r="F148" s="208" t="s">
        <v>2118</v>
      </c>
      <c r="G148" s="209" t="s">
        <v>326</v>
      </c>
      <c r="H148" s="210">
        <v>1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175</v>
      </c>
      <c r="AT148" s="217" t="s">
        <v>170</v>
      </c>
      <c r="AU148" s="217" t="s">
        <v>81</v>
      </c>
      <c r="AY148" s="19" t="s">
        <v>166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175</v>
      </c>
      <c r="BM148" s="217" t="s">
        <v>208</v>
      </c>
    </row>
    <row r="149" s="13" customFormat="1">
      <c r="A149" s="13"/>
      <c r="B149" s="224"/>
      <c r="C149" s="225"/>
      <c r="D149" s="226" t="s">
        <v>178</v>
      </c>
      <c r="E149" s="227" t="s">
        <v>19</v>
      </c>
      <c r="F149" s="228" t="s">
        <v>2119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178</v>
      </c>
      <c r="AU149" s="234" t="s">
        <v>81</v>
      </c>
      <c r="AV149" s="13" t="s">
        <v>79</v>
      </c>
      <c r="AW149" s="13" t="s">
        <v>33</v>
      </c>
      <c r="AX149" s="13" t="s">
        <v>71</v>
      </c>
      <c r="AY149" s="234" t="s">
        <v>166</v>
      </c>
    </row>
    <row r="150" s="13" customFormat="1">
      <c r="A150" s="13"/>
      <c r="B150" s="224"/>
      <c r="C150" s="225"/>
      <c r="D150" s="226" t="s">
        <v>178</v>
      </c>
      <c r="E150" s="227" t="s">
        <v>19</v>
      </c>
      <c r="F150" s="228" t="s">
        <v>2120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178</v>
      </c>
      <c r="AU150" s="234" t="s">
        <v>81</v>
      </c>
      <c r="AV150" s="13" t="s">
        <v>79</v>
      </c>
      <c r="AW150" s="13" t="s">
        <v>33</v>
      </c>
      <c r="AX150" s="13" t="s">
        <v>71</v>
      </c>
      <c r="AY150" s="234" t="s">
        <v>166</v>
      </c>
    </row>
    <row r="151" s="13" customFormat="1">
      <c r="A151" s="13"/>
      <c r="B151" s="224"/>
      <c r="C151" s="225"/>
      <c r="D151" s="226" t="s">
        <v>178</v>
      </c>
      <c r="E151" s="227" t="s">
        <v>19</v>
      </c>
      <c r="F151" s="228" t="s">
        <v>2121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178</v>
      </c>
      <c r="AU151" s="234" t="s">
        <v>81</v>
      </c>
      <c r="AV151" s="13" t="s">
        <v>79</v>
      </c>
      <c r="AW151" s="13" t="s">
        <v>33</v>
      </c>
      <c r="AX151" s="13" t="s">
        <v>71</v>
      </c>
      <c r="AY151" s="234" t="s">
        <v>166</v>
      </c>
    </row>
    <row r="152" s="13" customFormat="1">
      <c r="A152" s="13"/>
      <c r="B152" s="224"/>
      <c r="C152" s="225"/>
      <c r="D152" s="226" t="s">
        <v>178</v>
      </c>
      <c r="E152" s="227" t="s">
        <v>19</v>
      </c>
      <c r="F152" s="228" t="s">
        <v>2122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178</v>
      </c>
      <c r="AU152" s="234" t="s">
        <v>81</v>
      </c>
      <c r="AV152" s="13" t="s">
        <v>79</v>
      </c>
      <c r="AW152" s="13" t="s">
        <v>33</v>
      </c>
      <c r="AX152" s="13" t="s">
        <v>71</v>
      </c>
      <c r="AY152" s="234" t="s">
        <v>166</v>
      </c>
    </row>
    <row r="153" s="14" customFormat="1">
      <c r="A153" s="14"/>
      <c r="B153" s="235"/>
      <c r="C153" s="236"/>
      <c r="D153" s="226" t="s">
        <v>178</v>
      </c>
      <c r="E153" s="237" t="s">
        <v>19</v>
      </c>
      <c r="F153" s="238" t="s">
        <v>79</v>
      </c>
      <c r="G153" s="236"/>
      <c r="H153" s="239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178</v>
      </c>
      <c r="AU153" s="245" t="s">
        <v>81</v>
      </c>
      <c r="AV153" s="14" t="s">
        <v>81</v>
      </c>
      <c r="AW153" s="14" t="s">
        <v>33</v>
      </c>
      <c r="AX153" s="14" t="s">
        <v>71</v>
      </c>
      <c r="AY153" s="245" t="s">
        <v>166</v>
      </c>
    </row>
    <row r="154" s="15" customFormat="1">
      <c r="A154" s="15"/>
      <c r="B154" s="246"/>
      <c r="C154" s="247"/>
      <c r="D154" s="226" t="s">
        <v>178</v>
      </c>
      <c r="E154" s="248" t="s">
        <v>19</v>
      </c>
      <c r="F154" s="249" t="s">
        <v>183</v>
      </c>
      <c r="G154" s="247"/>
      <c r="H154" s="250">
        <v>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178</v>
      </c>
      <c r="AU154" s="256" t="s">
        <v>81</v>
      </c>
      <c r="AV154" s="15" t="s">
        <v>175</v>
      </c>
      <c r="AW154" s="15" t="s">
        <v>33</v>
      </c>
      <c r="AX154" s="15" t="s">
        <v>79</v>
      </c>
      <c r="AY154" s="256" t="s">
        <v>166</v>
      </c>
    </row>
    <row r="155" s="12" customFormat="1" ht="22.8" customHeight="1">
      <c r="A155" s="12"/>
      <c r="B155" s="190"/>
      <c r="C155" s="191"/>
      <c r="D155" s="192" t="s">
        <v>70</v>
      </c>
      <c r="E155" s="204" t="s">
        <v>2123</v>
      </c>
      <c r="F155" s="204" t="s">
        <v>2124</v>
      </c>
      <c r="G155" s="191"/>
      <c r="H155" s="191"/>
      <c r="I155" s="194"/>
      <c r="J155" s="205">
        <f>BK155</f>
        <v>0</v>
      </c>
      <c r="K155" s="191"/>
      <c r="L155" s="196"/>
      <c r="M155" s="197"/>
      <c r="N155" s="198"/>
      <c r="O155" s="198"/>
      <c r="P155" s="199">
        <f>SUM(P156:P171)</f>
        <v>0</v>
      </c>
      <c r="Q155" s="198"/>
      <c r="R155" s="199">
        <f>SUM(R156:R171)</f>
        <v>0</v>
      </c>
      <c r="S155" s="198"/>
      <c r="T155" s="200">
        <f>SUM(T156:T171)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1" t="s">
        <v>203</v>
      </c>
      <c r="AT155" s="202" t="s">
        <v>70</v>
      </c>
      <c r="AU155" s="202" t="s">
        <v>79</v>
      </c>
      <c r="AY155" s="201" t="s">
        <v>166</v>
      </c>
      <c r="BK155" s="203">
        <f>SUM(BK156:BK171)</f>
        <v>0</v>
      </c>
    </row>
    <row r="156" s="2" customFormat="1" ht="24.15" customHeight="1">
      <c r="A156" s="40"/>
      <c r="B156" s="41"/>
      <c r="C156" s="206" t="s">
        <v>206</v>
      </c>
      <c r="D156" s="206" t="s">
        <v>170</v>
      </c>
      <c r="E156" s="207" t="s">
        <v>2125</v>
      </c>
      <c r="F156" s="208" t="s">
        <v>2126</v>
      </c>
      <c r="G156" s="209" t="s">
        <v>2067</v>
      </c>
      <c r="H156" s="210">
        <v>1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42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175</v>
      </c>
      <c r="AT156" s="217" t="s">
        <v>170</v>
      </c>
      <c r="AU156" s="217" t="s">
        <v>81</v>
      </c>
      <c r="AY156" s="19" t="s">
        <v>166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79</v>
      </c>
      <c r="BK156" s="218">
        <f>ROUND(I156*H156,2)</f>
        <v>0</v>
      </c>
      <c r="BL156" s="19" t="s">
        <v>175</v>
      </c>
      <c r="BM156" s="217" t="s">
        <v>229</v>
      </c>
    </row>
    <row r="157" s="13" customFormat="1">
      <c r="A157" s="13"/>
      <c r="B157" s="224"/>
      <c r="C157" s="225"/>
      <c r="D157" s="226" t="s">
        <v>178</v>
      </c>
      <c r="E157" s="227" t="s">
        <v>19</v>
      </c>
      <c r="F157" s="228" t="s">
        <v>2127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178</v>
      </c>
      <c r="AU157" s="234" t="s">
        <v>81</v>
      </c>
      <c r="AV157" s="13" t="s">
        <v>79</v>
      </c>
      <c r="AW157" s="13" t="s">
        <v>33</v>
      </c>
      <c r="AX157" s="13" t="s">
        <v>71</v>
      </c>
      <c r="AY157" s="234" t="s">
        <v>166</v>
      </c>
    </row>
    <row r="158" s="13" customFormat="1">
      <c r="A158" s="13"/>
      <c r="B158" s="224"/>
      <c r="C158" s="225"/>
      <c r="D158" s="226" t="s">
        <v>178</v>
      </c>
      <c r="E158" s="227" t="s">
        <v>19</v>
      </c>
      <c r="F158" s="228" t="s">
        <v>2128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178</v>
      </c>
      <c r="AU158" s="234" t="s">
        <v>81</v>
      </c>
      <c r="AV158" s="13" t="s">
        <v>79</v>
      </c>
      <c r="AW158" s="13" t="s">
        <v>33</v>
      </c>
      <c r="AX158" s="13" t="s">
        <v>71</v>
      </c>
      <c r="AY158" s="234" t="s">
        <v>166</v>
      </c>
    </row>
    <row r="159" s="13" customFormat="1">
      <c r="A159" s="13"/>
      <c r="B159" s="224"/>
      <c r="C159" s="225"/>
      <c r="D159" s="226" t="s">
        <v>178</v>
      </c>
      <c r="E159" s="227" t="s">
        <v>19</v>
      </c>
      <c r="F159" s="228" t="s">
        <v>2129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178</v>
      </c>
      <c r="AU159" s="234" t="s">
        <v>81</v>
      </c>
      <c r="AV159" s="13" t="s">
        <v>79</v>
      </c>
      <c r="AW159" s="13" t="s">
        <v>33</v>
      </c>
      <c r="AX159" s="13" t="s">
        <v>71</v>
      </c>
      <c r="AY159" s="234" t="s">
        <v>166</v>
      </c>
    </row>
    <row r="160" s="14" customFormat="1">
      <c r="A160" s="14"/>
      <c r="B160" s="235"/>
      <c r="C160" s="236"/>
      <c r="D160" s="226" t="s">
        <v>178</v>
      </c>
      <c r="E160" s="237" t="s">
        <v>19</v>
      </c>
      <c r="F160" s="238" t="s">
        <v>79</v>
      </c>
      <c r="G160" s="236"/>
      <c r="H160" s="239">
        <v>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178</v>
      </c>
      <c r="AU160" s="245" t="s">
        <v>81</v>
      </c>
      <c r="AV160" s="14" t="s">
        <v>81</v>
      </c>
      <c r="AW160" s="14" t="s">
        <v>33</v>
      </c>
      <c r="AX160" s="14" t="s">
        <v>71</v>
      </c>
      <c r="AY160" s="245" t="s">
        <v>166</v>
      </c>
    </row>
    <row r="161" s="15" customFormat="1">
      <c r="A161" s="15"/>
      <c r="B161" s="246"/>
      <c r="C161" s="247"/>
      <c r="D161" s="226" t="s">
        <v>178</v>
      </c>
      <c r="E161" s="248" t="s">
        <v>19</v>
      </c>
      <c r="F161" s="249" t="s">
        <v>183</v>
      </c>
      <c r="G161" s="247"/>
      <c r="H161" s="250">
        <v>1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178</v>
      </c>
      <c r="AU161" s="256" t="s">
        <v>81</v>
      </c>
      <c r="AV161" s="15" t="s">
        <v>175</v>
      </c>
      <c r="AW161" s="15" t="s">
        <v>33</v>
      </c>
      <c r="AX161" s="15" t="s">
        <v>79</v>
      </c>
      <c r="AY161" s="256" t="s">
        <v>166</v>
      </c>
    </row>
    <row r="162" s="2" customFormat="1" ht="16.5" customHeight="1">
      <c r="A162" s="40"/>
      <c r="B162" s="41"/>
      <c r="C162" s="206" t="s">
        <v>240</v>
      </c>
      <c r="D162" s="206" t="s">
        <v>170</v>
      </c>
      <c r="E162" s="207" t="s">
        <v>2130</v>
      </c>
      <c r="F162" s="208" t="s">
        <v>2131</v>
      </c>
      <c r="G162" s="209" t="s">
        <v>326</v>
      </c>
      <c r="H162" s="210">
        <v>1</v>
      </c>
      <c r="I162" s="211"/>
      <c r="J162" s="212">
        <f>ROUND(I162*H162,2)</f>
        <v>0</v>
      </c>
      <c r="K162" s="208" t="s">
        <v>2075</v>
      </c>
      <c r="L162" s="46"/>
      <c r="M162" s="213" t="s">
        <v>19</v>
      </c>
      <c r="N162" s="214" t="s">
        <v>42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175</v>
      </c>
      <c r="AT162" s="217" t="s">
        <v>170</v>
      </c>
      <c r="AU162" s="217" t="s">
        <v>81</v>
      </c>
      <c r="AY162" s="19" t="s">
        <v>166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79</v>
      </c>
      <c r="BK162" s="218">
        <f>ROUND(I162*H162,2)</f>
        <v>0</v>
      </c>
      <c r="BL162" s="19" t="s">
        <v>175</v>
      </c>
      <c r="BM162" s="217" t="s">
        <v>234</v>
      </c>
    </row>
    <row r="163" s="13" customFormat="1">
      <c r="A163" s="13"/>
      <c r="B163" s="224"/>
      <c r="C163" s="225"/>
      <c r="D163" s="226" t="s">
        <v>178</v>
      </c>
      <c r="E163" s="227" t="s">
        <v>19</v>
      </c>
      <c r="F163" s="228" t="s">
        <v>2132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178</v>
      </c>
      <c r="AU163" s="234" t="s">
        <v>81</v>
      </c>
      <c r="AV163" s="13" t="s">
        <v>79</v>
      </c>
      <c r="AW163" s="13" t="s">
        <v>33</v>
      </c>
      <c r="AX163" s="13" t="s">
        <v>71</v>
      </c>
      <c r="AY163" s="234" t="s">
        <v>166</v>
      </c>
    </row>
    <row r="164" s="13" customFormat="1">
      <c r="A164" s="13"/>
      <c r="B164" s="224"/>
      <c r="C164" s="225"/>
      <c r="D164" s="226" t="s">
        <v>178</v>
      </c>
      <c r="E164" s="227" t="s">
        <v>19</v>
      </c>
      <c r="F164" s="228" t="s">
        <v>2133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178</v>
      </c>
      <c r="AU164" s="234" t="s">
        <v>81</v>
      </c>
      <c r="AV164" s="13" t="s">
        <v>79</v>
      </c>
      <c r="AW164" s="13" t="s">
        <v>33</v>
      </c>
      <c r="AX164" s="13" t="s">
        <v>71</v>
      </c>
      <c r="AY164" s="234" t="s">
        <v>166</v>
      </c>
    </row>
    <row r="165" s="14" customFormat="1">
      <c r="A165" s="14"/>
      <c r="B165" s="235"/>
      <c r="C165" s="236"/>
      <c r="D165" s="226" t="s">
        <v>178</v>
      </c>
      <c r="E165" s="237" t="s">
        <v>19</v>
      </c>
      <c r="F165" s="238" t="s">
        <v>79</v>
      </c>
      <c r="G165" s="236"/>
      <c r="H165" s="239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178</v>
      </c>
      <c r="AU165" s="245" t="s">
        <v>81</v>
      </c>
      <c r="AV165" s="14" t="s">
        <v>81</v>
      </c>
      <c r="AW165" s="14" t="s">
        <v>33</v>
      </c>
      <c r="AX165" s="14" t="s">
        <v>71</v>
      </c>
      <c r="AY165" s="245" t="s">
        <v>166</v>
      </c>
    </row>
    <row r="166" s="15" customFormat="1">
      <c r="A166" s="15"/>
      <c r="B166" s="246"/>
      <c r="C166" s="247"/>
      <c r="D166" s="226" t="s">
        <v>178</v>
      </c>
      <c r="E166" s="248" t="s">
        <v>19</v>
      </c>
      <c r="F166" s="249" t="s">
        <v>183</v>
      </c>
      <c r="G166" s="247"/>
      <c r="H166" s="250">
        <v>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178</v>
      </c>
      <c r="AU166" s="256" t="s">
        <v>81</v>
      </c>
      <c r="AV166" s="15" t="s">
        <v>175</v>
      </c>
      <c r="AW166" s="15" t="s">
        <v>33</v>
      </c>
      <c r="AX166" s="15" t="s">
        <v>79</v>
      </c>
      <c r="AY166" s="256" t="s">
        <v>166</v>
      </c>
    </row>
    <row r="167" s="2" customFormat="1" ht="16.5" customHeight="1">
      <c r="A167" s="40"/>
      <c r="B167" s="41"/>
      <c r="C167" s="206" t="s">
        <v>212</v>
      </c>
      <c r="D167" s="206" t="s">
        <v>170</v>
      </c>
      <c r="E167" s="207" t="s">
        <v>2134</v>
      </c>
      <c r="F167" s="208" t="s">
        <v>2135</v>
      </c>
      <c r="G167" s="209" t="s">
        <v>326</v>
      </c>
      <c r="H167" s="210">
        <v>1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42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175</v>
      </c>
      <c r="AT167" s="217" t="s">
        <v>170</v>
      </c>
      <c r="AU167" s="217" t="s">
        <v>81</v>
      </c>
      <c r="AY167" s="19" t="s">
        <v>166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79</v>
      </c>
      <c r="BK167" s="218">
        <f>ROUND(I167*H167,2)</f>
        <v>0</v>
      </c>
      <c r="BL167" s="19" t="s">
        <v>175</v>
      </c>
      <c r="BM167" s="217" t="s">
        <v>244</v>
      </c>
    </row>
    <row r="168" s="13" customFormat="1">
      <c r="A168" s="13"/>
      <c r="B168" s="224"/>
      <c r="C168" s="225"/>
      <c r="D168" s="226" t="s">
        <v>178</v>
      </c>
      <c r="E168" s="227" t="s">
        <v>19</v>
      </c>
      <c r="F168" s="228" t="s">
        <v>2136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178</v>
      </c>
      <c r="AU168" s="234" t="s">
        <v>81</v>
      </c>
      <c r="AV168" s="13" t="s">
        <v>79</v>
      </c>
      <c r="AW168" s="13" t="s">
        <v>33</v>
      </c>
      <c r="AX168" s="13" t="s">
        <v>71</v>
      </c>
      <c r="AY168" s="234" t="s">
        <v>166</v>
      </c>
    </row>
    <row r="169" s="13" customFormat="1">
      <c r="A169" s="13"/>
      <c r="B169" s="224"/>
      <c r="C169" s="225"/>
      <c r="D169" s="226" t="s">
        <v>178</v>
      </c>
      <c r="E169" s="227" t="s">
        <v>19</v>
      </c>
      <c r="F169" s="228" t="s">
        <v>2137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178</v>
      </c>
      <c r="AU169" s="234" t="s">
        <v>81</v>
      </c>
      <c r="AV169" s="13" t="s">
        <v>79</v>
      </c>
      <c r="AW169" s="13" t="s">
        <v>33</v>
      </c>
      <c r="AX169" s="13" t="s">
        <v>71</v>
      </c>
      <c r="AY169" s="234" t="s">
        <v>166</v>
      </c>
    </row>
    <row r="170" s="14" customFormat="1">
      <c r="A170" s="14"/>
      <c r="B170" s="235"/>
      <c r="C170" s="236"/>
      <c r="D170" s="226" t="s">
        <v>178</v>
      </c>
      <c r="E170" s="237" t="s">
        <v>19</v>
      </c>
      <c r="F170" s="238" t="s">
        <v>79</v>
      </c>
      <c r="G170" s="236"/>
      <c r="H170" s="239">
        <v>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178</v>
      </c>
      <c r="AU170" s="245" t="s">
        <v>81</v>
      </c>
      <c r="AV170" s="14" t="s">
        <v>81</v>
      </c>
      <c r="AW170" s="14" t="s">
        <v>33</v>
      </c>
      <c r="AX170" s="14" t="s">
        <v>71</v>
      </c>
      <c r="AY170" s="245" t="s">
        <v>166</v>
      </c>
    </row>
    <row r="171" s="15" customFormat="1">
      <c r="A171" s="15"/>
      <c r="B171" s="246"/>
      <c r="C171" s="247"/>
      <c r="D171" s="226" t="s">
        <v>178</v>
      </c>
      <c r="E171" s="248" t="s">
        <v>19</v>
      </c>
      <c r="F171" s="249" t="s">
        <v>183</v>
      </c>
      <c r="G171" s="247"/>
      <c r="H171" s="250">
        <v>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6" t="s">
        <v>178</v>
      </c>
      <c r="AU171" s="256" t="s">
        <v>81</v>
      </c>
      <c r="AV171" s="15" t="s">
        <v>175</v>
      </c>
      <c r="AW171" s="15" t="s">
        <v>33</v>
      </c>
      <c r="AX171" s="15" t="s">
        <v>79</v>
      </c>
      <c r="AY171" s="256" t="s">
        <v>166</v>
      </c>
    </row>
    <row r="172" s="12" customFormat="1" ht="22.8" customHeight="1">
      <c r="A172" s="12"/>
      <c r="B172" s="190"/>
      <c r="C172" s="191"/>
      <c r="D172" s="192" t="s">
        <v>70</v>
      </c>
      <c r="E172" s="204" t="s">
        <v>1655</v>
      </c>
      <c r="F172" s="204" t="s">
        <v>1656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SUM(P173:P192)</f>
        <v>0</v>
      </c>
      <c r="Q172" s="198"/>
      <c r="R172" s="199">
        <f>SUM(R173:R192)</f>
        <v>0</v>
      </c>
      <c r="S172" s="198"/>
      <c r="T172" s="200">
        <f>SUM(T173:T192)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203</v>
      </c>
      <c r="AT172" s="202" t="s">
        <v>70</v>
      </c>
      <c r="AU172" s="202" t="s">
        <v>79</v>
      </c>
      <c r="AY172" s="201" t="s">
        <v>166</v>
      </c>
      <c r="BK172" s="203">
        <f>SUM(BK173:BK192)</f>
        <v>0</v>
      </c>
    </row>
    <row r="173" s="2" customFormat="1" ht="16.5" customHeight="1">
      <c r="A173" s="40"/>
      <c r="B173" s="41"/>
      <c r="C173" s="206" t="s">
        <v>218</v>
      </c>
      <c r="D173" s="206" t="s">
        <v>170</v>
      </c>
      <c r="E173" s="207" t="s">
        <v>2138</v>
      </c>
      <c r="F173" s="208" t="s">
        <v>2139</v>
      </c>
      <c r="G173" s="209" t="s">
        <v>1824</v>
      </c>
      <c r="H173" s="210">
        <v>1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42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2140</v>
      </c>
      <c r="AT173" s="217" t="s">
        <v>170</v>
      </c>
      <c r="AU173" s="217" t="s">
        <v>81</v>
      </c>
      <c r="AY173" s="19" t="s">
        <v>166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79</v>
      </c>
      <c r="BK173" s="218">
        <f>ROUND(I173*H173,2)</f>
        <v>0</v>
      </c>
      <c r="BL173" s="19" t="s">
        <v>2140</v>
      </c>
      <c r="BM173" s="217" t="s">
        <v>2141</v>
      </c>
    </row>
    <row r="174" s="2" customFormat="1" ht="16.5" customHeight="1">
      <c r="A174" s="40"/>
      <c r="B174" s="41"/>
      <c r="C174" s="206" t="s">
        <v>8</v>
      </c>
      <c r="D174" s="206" t="s">
        <v>170</v>
      </c>
      <c r="E174" s="207" t="s">
        <v>2142</v>
      </c>
      <c r="F174" s="208" t="s">
        <v>1656</v>
      </c>
      <c r="G174" s="209" t="s">
        <v>326</v>
      </c>
      <c r="H174" s="210">
        <v>1</v>
      </c>
      <c r="I174" s="211"/>
      <c r="J174" s="212">
        <f>ROUND(I174*H174,2)</f>
        <v>0</v>
      </c>
      <c r="K174" s="208" t="s">
        <v>19</v>
      </c>
      <c r="L174" s="46"/>
      <c r="M174" s="213" t="s">
        <v>19</v>
      </c>
      <c r="N174" s="214" t="s">
        <v>42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175</v>
      </c>
      <c r="AT174" s="217" t="s">
        <v>170</v>
      </c>
      <c r="AU174" s="217" t="s">
        <v>81</v>
      </c>
      <c r="AY174" s="19" t="s">
        <v>166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175</v>
      </c>
      <c r="BM174" s="217" t="s">
        <v>254</v>
      </c>
    </row>
    <row r="175" s="13" customFormat="1">
      <c r="A175" s="13"/>
      <c r="B175" s="224"/>
      <c r="C175" s="225"/>
      <c r="D175" s="226" t="s">
        <v>178</v>
      </c>
      <c r="E175" s="227" t="s">
        <v>19</v>
      </c>
      <c r="F175" s="228" t="s">
        <v>2143</v>
      </c>
      <c r="G175" s="225"/>
      <c r="H175" s="227" t="s">
        <v>19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178</v>
      </c>
      <c r="AU175" s="234" t="s">
        <v>81</v>
      </c>
      <c r="AV175" s="13" t="s">
        <v>79</v>
      </c>
      <c r="AW175" s="13" t="s">
        <v>33</v>
      </c>
      <c r="AX175" s="13" t="s">
        <v>71</v>
      </c>
      <c r="AY175" s="234" t="s">
        <v>166</v>
      </c>
    </row>
    <row r="176" s="13" customFormat="1">
      <c r="A176" s="13"/>
      <c r="B176" s="224"/>
      <c r="C176" s="225"/>
      <c r="D176" s="226" t="s">
        <v>178</v>
      </c>
      <c r="E176" s="227" t="s">
        <v>19</v>
      </c>
      <c r="F176" s="228" t="s">
        <v>2144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178</v>
      </c>
      <c r="AU176" s="234" t="s">
        <v>81</v>
      </c>
      <c r="AV176" s="13" t="s">
        <v>79</v>
      </c>
      <c r="AW176" s="13" t="s">
        <v>33</v>
      </c>
      <c r="AX176" s="13" t="s">
        <v>71</v>
      </c>
      <c r="AY176" s="234" t="s">
        <v>166</v>
      </c>
    </row>
    <row r="177" s="13" customFormat="1">
      <c r="A177" s="13"/>
      <c r="B177" s="224"/>
      <c r="C177" s="225"/>
      <c r="D177" s="226" t="s">
        <v>178</v>
      </c>
      <c r="E177" s="227" t="s">
        <v>19</v>
      </c>
      <c r="F177" s="228" t="s">
        <v>2145</v>
      </c>
      <c r="G177" s="225"/>
      <c r="H177" s="227" t="s">
        <v>19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178</v>
      </c>
      <c r="AU177" s="234" t="s">
        <v>81</v>
      </c>
      <c r="AV177" s="13" t="s">
        <v>79</v>
      </c>
      <c r="AW177" s="13" t="s">
        <v>33</v>
      </c>
      <c r="AX177" s="13" t="s">
        <v>71</v>
      </c>
      <c r="AY177" s="234" t="s">
        <v>166</v>
      </c>
    </row>
    <row r="178" s="13" customFormat="1">
      <c r="A178" s="13"/>
      <c r="B178" s="224"/>
      <c r="C178" s="225"/>
      <c r="D178" s="226" t="s">
        <v>178</v>
      </c>
      <c r="E178" s="227" t="s">
        <v>19</v>
      </c>
      <c r="F178" s="228" t="s">
        <v>2146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178</v>
      </c>
      <c r="AU178" s="234" t="s">
        <v>81</v>
      </c>
      <c r="AV178" s="13" t="s">
        <v>79</v>
      </c>
      <c r="AW178" s="13" t="s">
        <v>33</v>
      </c>
      <c r="AX178" s="13" t="s">
        <v>71</v>
      </c>
      <c r="AY178" s="234" t="s">
        <v>166</v>
      </c>
    </row>
    <row r="179" s="13" customFormat="1">
      <c r="A179" s="13"/>
      <c r="B179" s="224"/>
      <c r="C179" s="225"/>
      <c r="D179" s="226" t="s">
        <v>178</v>
      </c>
      <c r="E179" s="227" t="s">
        <v>19</v>
      </c>
      <c r="F179" s="228" t="s">
        <v>2147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178</v>
      </c>
      <c r="AU179" s="234" t="s">
        <v>81</v>
      </c>
      <c r="AV179" s="13" t="s">
        <v>79</v>
      </c>
      <c r="AW179" s="13" t="s">
        <v>33</v>
      </c>
      <c r="AX179" s="13" t="s">
        <v>71</v>
      </c>
      <c r="AY179" s="234" t="s">
        <v>166</v>
      </c>
    </row>
    <row r="180" s="13" customFormat="1">
      <c r="A180" s="13"/>
      <c r="B180" s="224"/>
      <c r="C180" s="225"/>
      <c r="D180" s="226" t="s">
        <v>178</v>
      </c>
      <c r="E180" s="227" t="s">
        <v>19</v>
      </c>
      <c r="F180" s="228" t="s">
        <v>2148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178</v>
      </c>
      <c r="AU180" s="234" t="s">
        <v>81</v>
      </c>
      <c r="AV180" s="13" t="s">
        <v>79</v>
      </c>
      <c r="AW180" s="13" t="s">
        <v>33</v>
      </c>
      <c r="AX180" s="13" t="s">
        <v>71</v>
      </c>
      <c r="AY180" s="234" t="s">
        <v>166</v>
      </c>
    </row>
    <row r="181" s="13" customFormat="1">
      <c r="A181" s="13"/>
      <c r="B181" s="224"/>
      <c r="C181" s="225"/>
      <c r="D181" s="226" t="s">
        <v>178</v>
      </c>
      <c r="E181" s="227" t="s">
        <v>19</v>
      </c>
      <c r="F181" s="228" t="s">
        <v>2149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178</v>
      </c>
      <c r="AU181" s="234" t="s">
        <v>81</v>
      </c>
      <c r="AV181" s="13" t="s">
        <v>79</v>
      </c>
      <c r="AW181" s="13" t="s">
        <v>33</v>
      </c>
      <c r="AX181" s="13" t="s">
        <v>71</v>
      </c>
      <c r="AY181" s="234" t="s">
        <v>166</v>
      </c>
    </row>
    <row r="182" s="13" customFormat="1">
      <c r="A182" s="13"/>
      <c r="B182" s="224"/>
      <c r="C182" s="225"/>
      <c r="D182" s="226" t="s">
        <v>178</v>
      </c>
      <c r="E182" s="227" t="s">
        <v>19</v>
      </c>
      <c r="F182" s="228" t="s">
        <v>2150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178</v>
      </c>
      <c r="AU182" s="234" t="s">
        <v>81</v>
      </c>
      <c r="AV182" s="13" t="s">
        <v>79</v>
      </c>
      <c r="AW182" s="13" t="s">
        <v>33</v>
      </c>
      <c r="AX182" s="13" t="s">
        <v>71</v>
      </c>
      <c r="AY182" s="234" t="s">
        <v>166</v>
      </c>
    </row>
    <row r="183" s="13" customFormat="1">
      <c r="A183" s="13"/>
      <c r="B183" s="224"/>
      <c r="C183" s="225"/>
      <c r="D183" s="226" t="s">
        <v>178</v>
      </c>
      <c r="E183" s="227" t="s">
        <v>19</v>
      </c>
      <c r="F183" s="228" t="s">
        <v>2151</v>
      </c>
      <c r="G183" s="225"/>
      <c r="H183" s="227" t="s">
        <v>19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178</v>
      </c>
      <c r="AU183" s="234" t="s">
        <v>81</v>
      </c>
      <c r="AV183" s="13" t="s">
        <v>79</v>
      </c>
      <c r="AW183" s="13" t="s">
        <v>33</v>
      </c>
      <c r="AX183" s="13" t="s">
        <v>71</v>
      </c>
      <c r="AY183" s="234" t="s">
        <v>166</v>
      </c>
    </row>
    <row r="184" s="13" customFormat="1">
      <c r="A184" s="13"/>
      <c r="B184" s="224"/>
      <c r="C184" s="225"/>
      <c r="D184" s="226" t="s">
        <v>178</v>
      </c>
      <c r="E184" s="227" t="s">
        <v>19</v>
      </c>
      <c r="F184" s="228" t="s">
        <v>2152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178</v>
      </c>
      <c r="AU184" s="234" t="s">
        <v>81</v>
      </c>
      <c r="AV184" s="13" t="s">
        <v>79</v>
      </c>
      <c r="AW184" s="13" t="s">
        <v>33</v>
      </c>
      <c r="AX184" s="13" t="s">
        <v>71</v>
      </c>
      <c r="AY184" s="234" t="s">
        <v>166</v>
      </c>
    </row>
    <row r="185" s="13" customFormat="1">
      <c r="A185" s="13"/>
      <c r="B185" s="224"/>
      <c r="C185" s="225"/>
      <c r="D185" s="226" t="s">
        <v>178</v>
      </c>
      <c r="E185" s="227" t="s">
        <v>19</v>
      </c>
      <c r="F185" s="228" t="s">
        <v>2153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178</v>
      </c>
      <c r="AU185" s="234" t="s">
        <v>81</v>
      </c>
      <c r="AV185" s="13" t="s">
        <v>79</v>
      </c>
      <c r="AW185" s="13" t="s">
        <v>33</v>
      </c>
      <c r="AX185" s="13" t="s">
        <v>71</v>
      </c>
      <c r="AY185" s="234" t="s">
        <v>166</v>
      </c>
    </row>
    <row r="186" s="13" customFormat="1">
      <c r="A186" s="13"/>
      <c r="B186" s="224"/>
      <c r="C186" s="225"/>
      <c r="D186" s="226" t="s">
        <v>178</v>
      </c>
      <c r="E186" s="227" t="s">
        <v>19</v>
      </c>
      <c r="F186" s="228" t="s">
        <v>2154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178</v>
      </c>
      <c r="AU186" s="234" t="s">
        <v>81</v>
      </c>
      <c r="AV186" s="13" t="s">
        <v>79</v>
      </c>
      <c r="AW186" s="13" t="s">
        <v>33</v>
      </c>
      <c r="AX186" s="13" t="s">
        <v>71</v>
      </c>
      <c r="AY186" s="234" t="s">
        <v>166</v>
      </c>
    </row>
    <row r="187" s="13" customFormat="1">
      <c r="A187" s="13"/>
      <c r="B187" s="224"/>
      <c r="C187" s="225"/>
      <c r="D187" s="226" t="s">
        <v>178</v>
      </c>
      <c r="E187" s="227" t="s">
        <v>19</v>
      </c>
      <c r="F187" s="228" t="s">
        <v>2155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178</v>
      </c>
      <c r="AU187" s="234" t="s">
        <v>81</v>
      </c>
      <c r="AV187" s="13" t="s">
        <v>79</v>
      </c>
      <c r="AW187" s="13" t="s">
        <v>33</v>
      </c>
      <c r="AX187" s="13" t="s">
        <v>71</v>
      </c>
      <c r="AY187" s="234" t="s">
        <v>166</v>
      </c>
    </row>
    <row r="188" s="13" customFormat="1">
      <c r="A188" s="13"/>
      <c r="B188" s="224"/>
      <c r="C188" s="225"/>
      <c r="D188" s="226" t="s">
        <v>178</v>
      </c>
      <c r="E188" s="227" t="s">
        <v>19</v>
      </c>
      <c r="F188" s="228" t="s">
        <v>2156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178</v>
      </c>
      <c r="AU188" s="234" t="s">
        <v>81</v>
      </c>
      <c r="AV188" s="13" t="s">
        <v>79</v>
      </c>
      <c r="AW188" s="13" t="s">
        <v>33</v>
      </c>
      <c r="AX188" s="13" t="s">
        <v>71</v>
      </c>
      <c r="AY188" s="234" t="s">
        <v>166</v>
      </c>
    </row>
    <row r="189" s="13" customFormat="1">
      <c r="A189" s="13"/>
      <c r="B189" s="224"/>
      <c r="C189" s="225"/>
      <c r="D189" s="226" t="s">
        <v>178</v>
      </c>
      <c r="E189" s="227" t="s">
        <v>19</v>
      </c>
      <c r="F189" s="228" t="s">
        <v>2157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178</v>
      </c>
      <c r="AU189" s="234" t="s">
        <v>81</v>
      </c>
      <c r="AV189" s="13" t="s">
        <v>79</v>
      </c>
      <c r="AW189" s="13" t="s">
        <v>33</v>
      </c>
      <c r="AX189" s="13" t="s">
        <v>71</v>
      </c>
      <c r="AY189" s="234" t="s">
        <v>166</v>
      </c>
    </row>
    <row r="190" s="13" customFormat="1">
      <c r="A190" s="13"/>
      <c r="B190" s="224"/>
      <c r="C190" s="225"/>
      <c r="D190" s="226" t="s">
        <v>178</v>
      </c>
      <c r="E190" s="227" t="s">
        <v>19</v>
      </c>
      <c r="F190" s="228" t="s">
        <v>2158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178</v>
      </c>
      <c r="AU190" s="234" t="s">
        <v>81</v>
      </c>
      <c r="AV190" s="13" t="s">
        <v>79</v>
      </c>
      <c r="AW190" s="13" t="s">
        <v>33</v>
      </c>
      <c r="AX190" s="13" t="s">
        <v>71</v>
      </c>
      <c r="AY190" s="234" t="s">
        <v>166</v>
      </c>
    </row>
    <row r="191" s="14" customFormat="1">
      <c r="A191" s="14"/>
      <c r="B191" s="235"/>
      <c r="C191" s="236"/>
      <c r="D191" s="226" t="s">
        <v>178</v>
      </c>
      <c r="E191" s="237" t="s">
        <v>19</v>
      </c>
      <c r="F191" s="238" t="s">
        <v>79</v>
      </c>
      <c r="G191" s="236"/>
      <c r="H191" s="239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178</v>
      </c>
      <c r="AU191" s="245" t="s">
        <v>81</v>
      </c>
      <c r="AV191" s="14" t="s">
        <v>81</v>
      </c>
      <c r="AW191" s="14" t="s">
        <v>33</v>
      </c>
      <c r="AX191" s="14" t="s">
        <v>71</v>
      </c>
      <c r="AY191" s="245" t="s">
        <v>166</v>
      </c>
    </row>
    <row r="192" s="15" customFormat="1">
      <c r="A192" s="15"/>
      <c r="B192" s="246"/>
      <c r="C192" s="247"/>
      <c r="D192" s="226" t="s">
        <v>178</v>
      </c>
      <c r="E192" s="248" t="s">
        <v>19</v>
      </c>
      <c r="F192" s="249" t="s">
        <v>183</v>
      </c>
      <c r="G192" s="247"/>
      <c r="H192" s="250">
        <v>1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178</v>
      </c>
      <c r="AU192" s="256" t="s">
        <v>81</v>
      </c>
      <c r="AV192" s="15" t="s">
        <v>175</v>
      </c>
      <c r="AW192" s="15" t="s">
        <v>33</v>
      </c>
      <c r="AX192" s="15" t="s">
        <v>79</v>
      </c>
      <c r="AY192" s="256" t="s">
        <v>166</v>
      </c>
    </row>
    <row r="193" s="12" customFormat="1" ht="22.8" customHeight="1">
      <c r="A193" s="12"/>
      <c r="B193" s="190"/>
      <c r="C193" s="191"/>
      <c r="D193" s="192" t="s">
        <v>70</v>
      </c>
      <c r="E193" s="204" t="s">
        <v>2047</v>
      </c>
      <c r="F193" s="204" t="s">
        <v>2048</v>
      </c>
      <c r="G193" s="191"/>
      <c r="H193" s="191"/>
      <c r="I193" s="194"/>
      <c r="J193" s="205">
        <f>BK193</f>
        <v>0</v>
      </c>
      <c r="K193" s="191"/>
      <c r="L193" s="196"/>
      <c r="M193" s="197"/>
      <c r="N193" s="198"/>
      <c r="O193" s="198"/>
      <c r="P193" s="199">
        <f>SUM(P194:P203)</f>
        <v>0</v>
      </c>
      <c r="Q193" s="198"/>
      <c r="R193" s="199">
        <f>SUM(R194:R203)</f>
        <v>0</v>
      </c>
      <c r="S193" s="198"/>
      <c r="T193" s="200">
        <f>SUM(T194:T203)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1" t="s">
        <v>203</v>
      </c>
      <c r="AT193" s="202" t="s">
        <v>70</v>
      </c>
      <c r="AU193" s="202" t="s">
        <v>79</v>
      </c>
      <c r="AY193" s="201" t="s">
        <v>166</v>
      </c>
      <c r="BK193" s="203">
        <f>SUM(BK194:BK203)</f>
        <v>0</v>
      </c>
    </row>
    <row r="194" s="2" customFormat="1" ht="24.15" customHeight="1">
      <c r="A194" s="40"/>
      <c r="B194" s="41"/>
      <c r="C194" s="206" t="s">
        <v>208</v>
      </c>
      <c r="D194" s="206" t="s">
        <v>170</v>
      </c>
      <c r="E194" s="207" t="s">
        <v>2159</v>
      </c>
      <c r="F194" s="208" t="s">
        <v>2160</v>
      </c>
      <c r="G194" s="209" t="s">
        <v>2067</v>
      </c>
      <c r="H194" s="210">
        <v>1</v>
      </c>
      <c r="I194" s="211"/>
      <c r="J194" s="212">
        <f>ROUND(I194*H194,2)</f>
        <v>0</v>
      </c>
      <c r="K194" s="208" t="s">
        <v>19</v>
      </c>
      <c r="L194" s="46"/>
      <c r="M194" s="213" t="s">
        <v>19</v>
      </c>
      <c r="N194" s="214" t="s">
        <v>42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175</v>
      </c>
      <c r="AT194" s="217" t="s">
        <v>170</v>
      </c>
      <c r="AU194" s="217" t="s">
        <v>81</v>
      </c>
      <c r="AY194" s="19" t="s">
        <v>166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79</v>
      </c>
      <c r="BK194" s="218">
        <f>ROUND(I194*H194,2)</f>
        <v>0</v>
      </c>
      <c r="BL194" s="19" t="s">
        <v>175</v>
      </c>
      <c r="BM194" s="217" t="s">
        <v>257</v>
      </c>
    </row>
    <row r="195" s="13" customFormat="1">
      <c r="A195" s="13"/>
      <c r="B195" s="224"/>
      <c r="C195" s="225"/>
      <c r="D195" s="226" t="s">
        <v>178</v>
      </c>
      <c r="E195" s="227" t="s">
        <v>19</v>
      </c>
      <c r="F195" s="228" t="s">
        <v>2161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178</v>
      </c>
      <c r="AU195" s="234" t="s">
        <v>81</v>
      </c>
      <c r="AV195" s="13" t="s">
        <v>79</v>
      </c>
      <c r="AW195" s="13" t="s">
        <v>33</v>
      </c>
      <c r="AX195" s="13" t="s">
        <v>71</v>
      </c>
      <c r="AY195" s="234" t="s">
        <v>166</v>
      </c>
    </row>
    <row r="196" s="13" customFormat="1">
      <c r="A196" s="13"/>
      <c r="B196" s="224"/>
      <c r="C196" s="225"/>
      <c r="D196" s="226" t="s">
        <v>178</v>
      </c>
      <c r="E196" s="227" t="s">
        <v>19</v>
      </c>
      <c r="F196" s="228" t="s">
        <v>2162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178</v>
      </c>
      <c r="AU196" s="234" t="s">
        <v>81</v>
      </c>
      <c r="AV196" s="13" t="s">
        <v>79</v>
      </c>
      <c r="AW196" s="13" t="s">
        <v>33</v>
      </c>
      <c r="AX196" s="13" t="s">
        <v>71</v>
      </c>
      <c r="AY196" s="234" t="s">
        <v>166</v>
      </c>
    </row>
    <row r="197" s="14" customFormat="1">
      <c r="A197" s="14"/>
      <c r="B197" s="235"/>
      <c r="C197" s="236"/>
      <c r="D197" s="226" t="s">
        <v>178</v>
      </c>
      <c r="E197" s="237" t="s">
        <v>19</v>
      </c>
      <c r="F197" s="238" t="s">
        <v>79</v>
      </c>
      <c r="G197" s="236"/>
      <c r="H197" s="239">
        <v>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178</v>
      </c>
      <c r="AU197" s="245" t="s">
        <v>81</v>
      </c>
      <c r="AV197" s="14" t="s">
        <v>81</v>
      </c>
      <c r="AW197" s="14" t="s">
        <v>33</v>
      </c>
      <c r="AX197" s="14" t="s">
        <v>71</v>
      </c>
      <c r="AY197" s="245" t="s">
        <v>166</v>
      </c>
    </row>
    <row r="198" s="15" customFormat="1">
      <c r="A198" s="15"/>
      <c r="B198" s="246"/>
      <c r="C198" s="247"/>
      <c r="D198" s="226" t="s">
        <v>178</v>
      </c>
      <c r="E198" s="248" t="s">
        <v>19</v>
      </c>
      <c r="F198" s="249" t="s">
        <v>183</v>
      </c>
      <c r="G198" s="247"/>
      <c r="H198" s="250">
        <v>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178</v>
      </c>
      <c r="AU198" s="256" t="s">
        <v>81</v>
      </c>
      <c r="AV198" s="15" t="s">
        <v>175</v>
      </c>
      <c r="AW198" s="15" t="s">
        <v>33</v>
      </c>
      <c r="AX198" s="15" t="s">
        <v>79</v>
      </c>
      <c r="AY198" s="256" t="s">
        <v>166</v>
      </c>
    </row>
    <row r="199" s="2" customFormat="1" ht="24.15" customHeight="1">
      <c r="A199" s="40"/>
      <c r="B199" s="41"/>
      <c r="C199" s="206" t="s">
        <v>238</v>
      </c>
      <c r="D199" s="206" t="s">
        <v>170</v>
      </c>
      <c r="E199" s="207" t="s">
        <v>2163</v>
      </c>
      <c r="F199" s="208" t="s">
        <v>2164</v>
      </c>
      <c r="G199" s="209" t="s">
        <v>2067</v>
      </c>
      <c r="H199" s="210">
        <v>1</v>
      </c>
      <c r="I199" s="211"/>
      <c r="J199" s="212">
        <f>ROUND(I199*H199,2)</f>
        <v>0</v>
      </c>
      <c r="K199" s="208" t="s">
        <v>19</v>
      </c>
      <c r="L199" s="46"/>
      <c r="M199" s="213" t="s">
        <v>19</v>
      </c>
      <c r="N199" s="214" t="s">
        <v>42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175</v>
      </c>
      <c r="AT199" s="217" t="s">
        <v>170</v>
      </c>
      <c r="AU199" s="217" t="s">
        <v>81</v>
      </c>
      <c r="AY199" s="19" t="s">
        <v>166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79</v>
      </c>
      <c r="BK199" s="218">
        <f>ROUND(I199*H199,2)</f>
        <v>0</v>
      </c>
      <c r="BL199" s="19" t="s">
        <v>175</v>
      </c>
      <c r="BM199" s="217" t="s">
        <v>263</v>
      </c>
    </row>
    <row r="200" s="13" customFormat="1">
      <c r="A200" s="13"/>
      <c r="B200" s="224"/>
      <c r="C200" s="225"/>
      <c r="D200" s="226" t="s">
        <v>178</v>
      </c>
      <c r="E200" s="227" t="s">
        <v>19</v>
      </c>
      <c r="F200" s="228" t="s">
        <v>2165</v>
      </c>
      <c r="G200" s="225"/>
      <c r="H200" s="227" t="s">
        <v>19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178</v>
      </c>
      <c r="AU200" s="234" t="s">
        <v>81</v>
      </c>
      <c r="AV200" s="13" t="s">
        <v>79</v>
      </c>
      <c r="AW200" s="13" t="s">
        <v>33</v>
      </c>
      <c r="AX200" s="13" t="s">
        <v>71</v>
      </c>
      <c r="AY200" s="234" t="s">
        <v>166</v>
      </c>
    </row>
    <row r="201" s="13" customFormat="1">
      <c r="A201" s="13"/>
      <c r="B201" s="224"/>
      <c r="C201" s="225"/>
      <c r="D201" s="226" t="s">
        <v>178</v>
      </c>
      <c r="E201" s="227" t="s">
        <v>19</v>
      </c>
      <c r="F201" s="228" t="s">
        <v>2166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178</v>
      </c>
      <c r="AU201" s="234" t="s">
        <v>81</v>
      </c>
      <c r="AV201" s="13" t="s">
        <v>79</v>
      </c>
      <c r="AW201" s="13" t="s">
        <v>33</v>
      </c>
      <c r="AX201" s="13" t="s">
        <v>71</v>
      </c>
      <c r="AY201" s="234" t="s">
        <v>166</v>
      </c>
    </row>
    <row r="202" s="14" customFormat="1">
      <c r="A202" s="14"/>
      <c r="B202" s="235"/>
      <c r="C202" s="236"/>
      <c r="D202" s="226" t="s">
        <v>178</v>
      </c>
      <c r="E202" s="237" t="s">
        <v>19</v>
      </c>
      <c r="F202" s="238" t="s">
        <v>79</v>
      </c>
      <c r="G202" s="236"/>
      <c r="H202" s="239">
        <v>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178</v>
      </c>
      <c r="AU202" s="245" t="s">
        <v>81</v>
      </c>
      <c r="AV202" s="14" t="s">
        <v>81</v>
      </c>
      <c r="AW202" s="14" t="s">
        <v>33</v>
      </c>
      <c r="AX202" s="14" t="s">
        <v>71</v>
      </c>
      <c r="AY202" s="245" t="s">
        <v>166</v>
      </c>
    </row>
    <row r="203" s="15" customFormat="1">
      <c r="A203" s="15"/>
      <c r="B203" s="246"/>
      <c r="C203" s="247"/>
      <c r="D203" s="226" t="s">
        <v>178</v>
      </c>
      <c r="E203" s="248" t="s">
        <v>19</v>
      </c>
      <c r="F203" s="249" t="s">
        <v>183</v>
      </c>
      <c r="G203" s="247"/>
      <c r="H203" s="250">
        <v>1</v>
      </c>
      <c r="I203" s="251"/>
      <c r="J203" s="247"/>
      <c r="K203" s="247"/>
      <c r="L203" s="252"/>
      <c r="M203" s="279"/>
      <c r="N203" s="280"/>
      <c r="O203" s="280"/>
      <c r="P203" s="280"/>
      <c r="Q203" s="280"/>
      <c r="R203" s="280"/>
      <c r="S203" s="280"/>
      <c r="T203" s="28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178</v>
      </c>
      <c r="AU203" s="256" t="s">
        <v>81</v>
      </c>
      <c r="AV203" s="15" t="s">
        <v>175</v>
      </c>
      <c r="AW203" s="15" t="s">
        <v>33</v>
      </c>
      <c r="AX203" s="15" t="s">
        <v>79</v>
      </c>
      <c r="AY203" s="256" t="s">
        <v>166</v>
      </c>
    </row>
    <row r="204" s="2" customFormat="1" ht="6.96" customHeight="1">
      <c r="A204" s="40"/>
      <c r="B204" s="61"/>
      <c r="C204" s="62"/>
      <c r="D204" s="62"/>
      <c r="E204" s="62"/>
      <c r="F204" s="62"/>
      <c r="G204" s="62"/>
      <c r="H204" s="62"/>
      <c r="I204" s="62"/>
      <c r="J204" s="62"/>
      <c r="K204" s="62"/>
      <c r="L204" s="46"/>
      <c r="M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</row>
  </sheetData>
  <sheetProtection sheet="1" autoFilter="0" formatColumns="0" formatRows="0" objects="1" scenarios="1" spinCount="100000" saltValue="Pdf5gCnhtabiVXJ6i1jOIoZU4TpJjhZxPcFQNFY3H2qfT8gkDtGo3oUjh60SnEi4u5JQIEa+KFyaUJhJL1or6Q==" hashValue="7upbd0/qx1O0VUGltBnli3AXSGk8pDgiRgEKtyat/ggLm86KM/V5sq1yQk9zMxF3QyV97/y3LLMKcY5vUwRHkA==" algorithmName="SHA-512" password="CC35"/>
  <autoFilter ref="C85:K20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3" r:id="rId1" display="https://podminky.urs.cz/item/CS_URS_2022_01/013254000"/>
    <hyperlink ref="F137" r:id="rId2" display="https://podminky.urs.cz/item/CS_URS_2022_01/033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2" customWidth="1"/>
    <col min="2" max="2" width="1.667969" style="292" customWidth="1"/>
    <col min="3" max="4" width="5" style="292" customWidth="1"/>
    <col min="5" max="5" width="11.66016" style="292" customWidth="1"/>
    <col min="6" max="6" width="9.160156" style="292" customWidth="1"/>
    <col min="7" max="7" width="5" style="292" customWidth="1"/>
    <col min="8" max="8" width="77.83203" style="292" customWidth="1"/>
    <col min="9" max="10" width="20" style="292" customWidth="1"/>
    <col min="11" max="11" width="1.667969" style="292" customWidth="1"/>
  </cols>
  <sheetData>
    <row r="1" s="1" customFormat="1" ht="37.5" customHeight="1"/>
    <row r="2" s="1" customFormat="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7" customFormat="1" ht="45" customHeight="1">
      <c r="B3" s="296"/>
      <c r="C3" s="297" t="s">
        <v>2167</v>
      </c>
      <c r="D3" s="297"/>
      <c r="E3" s="297"/>
      <c r="F3" s="297"/>
      <c r="G3" s="297"/>
      <c r="H3" s="297"/>
      <c r="I3" s="297"/>
      <c r="J3" s="297"/>
      <c r="K3" s="298"/>
    </row>
    <row r="4" s="1" customFormat="1" ht="25.5" customHeight="1">
      <c r="B4" s="299"/>
      <c r="C4" s="300" t="s">
        <v>2168</v>
      </c>
      <c r="D4" s="300"/>
      <c r="E4" s="300"/>
      <c r="F4" s="300"/>
      <c r="G4" s="300"/>
      <c r="H4" s="300"/>
      <c r="I4" s="300"/>
      <c r="J4" s="300"/>
      <c r="K4" s="301"/>
    </row>
    <row r="5" s="1" customFormat="1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s="1" customFormat="1" ht="15" customHeight="1">
      <c r="B6" s="299"/>
      <c r="C6" s="303" t="s">
        <v>2169</v>
      </c>
      <c r="D6" s="303"/>
      <c r="E6" s="303"/>
      <c r="F6" s="303"/>
      <c r="G6" s="303"/>
      <c r="H6" s="303"/>
      <c r="I6" s="303"/>
      <c r="J6" s="303"/>
      <c r="K6" s="301"/>
    </row>
    <row r="7" s="1" customFormat="1" ht="15" customHeight="1">
      <c r="B7" s="304"/>
      <c r="C7" s="303" t="s">
        <v>2170</v>
      </c>
      <c r="D7" s="303"/>
      <c r="E7" s="303"/>
      <c r="F7" s="303"/>
      <c r="G7" s="303"/>
      <c r="H7" s="303"/>
      <c r="I7" s="303"/>
      <c r="J7" s="303"/>
      <c r="K7" s="301"/>
    </row>
    <row r="8" s="1" customFormat="1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s="1" customFormat="1" ht="15" customHeight="1">
      <c r="B9" s="304"/>
      <c r="C9" s="303" t="s">
        <v>2171</v>
      </c>
      <c r="D9" s="303"/>
      <c r="E9" s="303"/>
      <c r="F9" s="303"/>
      <c r="G9" s="303"/>
      <c r="H9" s="303"/>
      <c r="I9" s="303"/>
      <c r="J9" s="303"/>
      <c r="K9" s="301"/>
    </row>
    <row r="10" s="1" customFormat="1" ht="15" customHeight="1">
      <c r="B10" s="304"/>
      <c r="C10" s="303"/>
      <c r="D10" s="303" t="s">
        <v>2172</v>
      </c>
      <c r="E10" s="303"/>
      <c r="F10" s="303"/>
      <c r="G10" s="303"/>
      <c r="H10" s="303"/>
      <c r="I10" s="303"/>
      <c r="J10" s="303"/>
      <c r="K10" s="301"/>
    </row>
    <row r="11" s="1" customFormat="1" ht="15" customHeight="1">
      <c r="B11" s="304"/>
      <c r="C11" s="305"/>
      <c r="D11" s="303" t="s">
        <v>2173</v>
      </c>
      <c r="E11" s="303"/>
      <c r="F11" s="303"/>
      <c r="G11" s="303"/>
      <c r="H11" s="303"/>
      <c r="I11" s="303"/>
      <c r="J11" s="303"/>
      <c r="K11" s="301"/>
    </row>
    <row r="12" s="1" customFormat="1" ht="15" customHeight="1">
      <c r="B12" s="304"/>
      <c r="C12" s="305"/>
      <c r="D12" s="303"/>
      <c r="E12" s="303"/>
      <c r="F12" s="303"/>
      <c r="G12" s="303"/>
      <c r="H12" s="303"/>
      <c r="I12" s="303"/>
      <c r="J12" s="303"/>
      <c r="K12" s="301"/>
    </row>
    <row r="13" s="1" customFormat="1" ht="15" customHeight="1">
      <c r="B13" s="304"/>
      <c r="C13" s="305"/>
      <c r="D13" s="306" t="s">
        <v>2174</v>
      </c>
      <c r="E13" s="303"/>
      <c r="F13" s="303"/>
      <c r="G13" s="303"/>
      <c r="H13" s="303"/>
      <c r="I13" s="303"/>
      <c r="J13" s="303"/>
      <c r="K13" s="301"/>
    </row>
    <row r="14" s="1" customFormat="1" ht="12.75" customHeight="1">
      <c r="B14" s="304"/>
      <c r="C14" s="305"/>
      <c r="D14" s="305"/>
      <c r="E14" s="305"/>
      <c r="F14" s="305"/>
      <c r="G14" s="305"/>
      <c r="H14" s="305"/>
      <c r="I14" s="305"/>
      <c r="J14" s="305"/>
      <c r="K14" s="301"/>
    </row>
    <row r="15" s="1" customFormat="1" ht="15" customHeight="1">
      <c r="B15" s="304"/>
      <c r="C15" s="305"/>
      <c r="D15" s="303" t="s">
        <v>2175</v>
      </c>
      <c r="E15" s="303"/>
      <c r="F15" s="303"/>
      <c r="G15" s="303"/>
      <c r="H15" s="303"/>
      <c r="I15" s="303"/>
      <c r="J15" s="303"/>
      <c r="K15" s="301"/>
    </row>
    <row r="16" s="1" customFormat="1" ht="15" customHeight="1">
      <c r="B16" s="304"/>
      <c r="C16" s="305"/>
      <c r="D16" s="303" t="s">
        <v>2176</v>
      </c>
      <c r="E16" s="303"/>
      <c r="F16" s="303"/>
      <c r="G16" s="303"/>
      <c r="H16" s="303"/>
      <c r="I16" s="303"/>
      <c r="J16" s="303"/>
      <c r="K16" s="301"/>
    </row>
    <row r="17" s="1" customFormat="1" ht="15" customHeight="1">
      <c r="B17" s="304"/>
      <c r="C17" s="305"/>
      <c r="D17" s="303" t="s">
        <v>2177</v>
      </c>
      <c r="E17" s="303"/>
      <c r="F17" s="303"/>
      <c r="G17" s="303"/>
      <c r="H17" s="303"/>
      <c r="I17" s="303"/>
      <c r="J17" s="303"/>
      <c r="K17" s="301"/>
    </row>
    <row r="18" s="1" customFormat="1" ht="15" customHeight="1">
      <c r="B18" s="304"/>
      <c r="C18" s="305"/>
      <c r="D18" s="305"/>
      <c r="E18" s="307" t="s">
        <v>78</v>
      </c>
      <c r="F18" s="303" t="s">
        <v>2178</v>
      </c>
      <c r="G18" s="303"/>
      <c r="H18" s="303"/>
      <c r="I18" s="303"/>
      <c r="J18" s="303"/>
      <c r="K18" s="301"/>
    </row>
    <row r="19" s="1" customFormat="1" ht="15" customHeight="1">
      <c r="B19" s="304"/>
      <c r="C19" s="305"/>
      <c r="D19" s="305"/>
      <c r="E19" s="307" t="s">
        <v>2179</v>
      </c>
      <c r="F19" s="303" t="s">
        <v>2180</v>
      </c>
      <c r="G19" s="303"/>
      <c r="H19" s="303"/>
      <c r="I19" s="303"/>
      <c r="J19" s="303"/>
      <c r="K19" s="301"/>
    </row>
    <row r="20" s="1" customFormat="1" ht="15" customHeight="1">
      <c r="B20" s="304"/>
      <c r="C20" s="305"/>
      <c r="D20" s="305"/>
      <c r="E20" s="307" t="s">
        <v>2181</v>
      </c>
      <c r="F20" s="303" t="s">
        <v>2182</v>
      </c>
      <c r="G20" s="303"/>
      <c r="H20" s="303"/>
      <c r="I20" s="303"/>
      <c r="J20" s="303"/>
      <c r="K20" s="301"/>
    </row>
    <row r="21" s="1" customFormat="1" ht="15" customHeight="1">
      <c r="B21" s="304"/>
      <c r="C21" s="305"/>
      <c r="D21" s="305"/>
      <c r="E21" s="307" t="s">
        <v>2183</v>
      </c>
      <c r="F21" s="303" t="s">
        <v>2184</v>
      </c>
      <c r="G21" s="303"/>
      <c r="H21" s="303"/>
      <c r="I21" s="303"/>
      <c r="J21" s="303"/>
      <c r="K21" s="301"/>
    </row>
    <row r="22" s="1" customFormat="1" ht="15" customHeight="1">
      <c r="B22" s="304"/>
      <c r="C22" s="305"/>
      <c r="D22" s="305"/>
      <c r="E22" s="307" t="s">
        <v>2185</v>
      </c>
      <c r="F22" s="303" t="s">
        <v>2186</v>
      </c>
      <c r="G22" s="303"/>
      <c r="H22" s="303"/>
      <c r="I22" s="303"/>
      <c r="J22" s="303"/>
      <c r="K22" s="301"/>
    </row>
    <row r="23" s="1" customFormat="1" ht="15" customHeight="1">
      <c r="B23" s="304"/>
      <c r="C23" s="305"/>
      <c r="D23" s="305"/>
      <c r="E23" s="307" t="s">
        <v>2187</v>
      </c>
      <c r="F23" s="303" t="s">
        <v>2188</v>
      </c>
      <c r="G23" s="303"/>
      <c r="H23" s="303"/>
      <c r="I23" s="303"/>
      <c r="J23" s="303"/>
      <c r="K23" s="301"/>
    </row>
    <row r="24" s="1" customFormat="1" ht="12.7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1"/>
    </row>
    <row r="25" s="1" customFormat="1" ht="15" customHeight="1">
      <c r="B25" s="304"/>
      <c r="C25" s="303" t="s">
        <v>2189</v>
      </c>
      <c r="D25" s="303"/>
      <c r="E25" s="303"/>
      <c r="F25" s="303"/>
      <c r="G25" s="303"/>
      <c r="H25" s="303"/>
      <c r="I25" s="303"/>
      <c r="J25" s="303"/>
      <c r="K25" s="301"/>
    </row>
    <row r="26" s="1" customFormat="1" ht="15" customHeight="1">
      <c r="B26" s="304"/>
      <c r="C26" s="303" t="s">
        <v>2190</v>
      </c>
      <c r="D26" s="303"/>
      <c r="E26" s="303"/>
      <c r="F26" s="303"/>
      <c r="G26" s="303"/>
      <c r="H26" s="303"/>
      <c r="I26" s="303"/>
      <c r="J26" s="303"/>
      <c r="K26" s="301"/>
    </row>
    <row r="27" s="1" customFormat="1" ht="15" customHeight="1">
      <c r="B27" s="304"/>
      <c r="C27" s="303"/>
      <c r="D27" s="303" t="s">
        <v>2191</v>
      </c>
      <c r="E27" s="303"/>
      <c r="F27" s="303"/>
      <c r="G27" s="303"/>
      <c r="H27" s="303"/>
      <c r="I27" s="303"/>
      <c r="J27" s="303"/>
      <c r="K27" s="301"/>
    </row>
    <row r="28" s="1" customFormat="1" ht="15" customHeight="1">
      <c r="B28" s="304"/>
      <c r="C28" s="305"/>
      <c r="D28" s="303" t="s">
        <v>2192</v>
      </c>
      <c r="E28" s="303"/>
      <c r="F28" s="303"/>
      <c r="G28" s="303"/>
      <c r="H28" s="303"/>
      <c r="I28" s="303"/>
      <c r="J28" s="303"/>
      <c r="K28" s="301"/>
    </row>
    <row r="29" s="1" customFormat="1" ht="12.75" customHeight="1">
      <c r="B29" s="304"/>
      <c r="C29" s="305"/>
      <c r="D29" s="305"/>
      <c r="E29" s="305"/>
      <c r="F29" s="305"/>
      <c r="G29" s="305"/>
      <c r="H29" s="305"/>
      <c r="I29" s="305"/>
      <c r="J29" s="305"/>
      <c r="K29" s="301"/>
    </row>
    <row r="30" s="1" customFormat="1" ht="15" customHeight="1">
      <c r="B30" s="304"/>
      <c r="C30" s="305"/>
      <c r="D30" s="303" t="s">
        <v>2193</v>
      </c>
      <c r="E30" s="303"/>
      <c r="F30" s="303"/>
      <c r="G30" s="303"/>
      <c r="H30" s="303"/>
      <c r="I30" s="303"/>
      <c r="J30" s="303"/>
      <c r="K30" s="301"/>
    </row>
    <row r="31" s="1" customFormat="1" ht="15" customHeight="1">
      <c r="B31" s="304"/>
      <c r="C31" s="305"/>
      <c r="D31" s="303" t="s">
        <v>2194</v>
      </c>
      <c r="E31" s="303"/>
      <c r="F31" s="303"/>
      <c r="G31" s="303"/>
      <c r="H31" s="303"/>
      <c r="I31" s="303"/>
      <c r="J31" s="303"/>
      <c r="K31" s="301"/>
    </row>
    <row r="32" s="1" customFormat="1" ht="12.75" customHeight="1">
      <c r="B32" s="304"/>
      <c r="C32" s="305"/>
      <c r="D32" s="305"/>
      <c r="E32" s="305"/>
      <c r="F32" s="305"/>
      <c r="G32" s="305"/>
      <c r="H32" s="305"/>
      <c r="I32" s="305"/>
      <c r="J32" s="305"/>
      <c r="K32" s="301"/>
    </row>
    <row r="33" s="1" customFormat="1" ht="15" customHeight="1">
      <c r="B33" s="304"/>
      <c r="C33" s="305"/>
      <c r="D33" s="303" t="s">
        <v>2195</v>
      </c>
      <c r="E33" s="303"/>
      <c r="F33" s="303"/>
      <c r="G33" s="303"/>
      <c r="H33" s="303"/>
      <c r="I33" s="303"/>
      <c r="J33" s="303"/>
      <c r="K33" s="301"/>
    </row>
    <row r="34" s="1" customFormat="1" ht="15" customHeight="1">
      <c r="B34" s="304"/>
      <c r="C34" s="305"/>
      <c r="D34" s="303" t="s">
        <v>2196</v>
      </c>
      <c r="E34" s="303"/>
      <c r="F34" s="303"/>
      <c r="G34" s="303"/>
      <c r="H34" s="303"/>
      <c r="I34" s="303"/>
      <c r="J34" s="303"/>
      <c r="K34" s="301"/>
    </row>
    <row r="35" s="1" customFormat="1" ht="15" customHeight="1">
      <c r="B35" s="304"/>
      <c r="C35" s="305"/>
      <c r="D35" s="303" t="s">
        <v>2197</v>
      </c>
      <c r="E35" s="303"/>
      <c r="F35" s="303"/>
      <c r="G35" s="303"/>
      <c r="H35" s="303"/>
      <c r="I35" s="303"/>
      <c r="J35" s="303"/>
      <c r="K35" s="301"/>
    </row>
    <row r="36" s="1" customFormat="1" ht="15" customHeight="1">
      <c r="B36" s="304"/>
      <c r="C36" s="305"/>
      <c r="D36" s="303"/>
      <c r="E36" s="306" t="s">
        <v>152</v>
      </c>
      <c r="F36" s="303"/>
      <c r="G36" s="303" t="s">
        <v>2198</v>
      </c>
      <c r="H36" s="303"/>
      <c r="I36" s="303"/>
      <c r="J36" s="303"/>
      <c r="K36" s="301"/>
    </row>
    <row r="37" s="1" customFormat="1" ht="30.75" customHeight="1">
      <c r="B37" s="304"/>
      <c r="C37" s="305"/>
      <c r="D37" s="303"/>
      <c r="E37" s="306" t="s">
        <v>2199</v>
      </c>
      <c r="F37" s="303"/>
      <c r="G37" s="303" t="s">
        <v>2200</v>
      </c>
      <c r="H37" s="303"/>
      <c r="I37" s="303"/>
      <c r="J37" s="303"/>
      <c r="K37" s="301"/>
    </row>
    <row r="38" s="1" customFormat="1" ht="15" customHeight="1">
      <c r="B38" s="304"/>
      <c r="C38" s="305"/>
      <c r="D38" s="303"/>
      <c r="E38" s="306" t="s">
        <v>52</v>
      </c>
      <c r="F38" s="303"/>
      <c r="G38" s="303" t="s">
        <v>2201</v>
      </c>
      <c r="H38" s="303"/>
      <c r="I38" s="303"/>
      <c r="J38" s="303"/>
      <c r="K38" s="301"/>
    </row>
    <row r="39" s="1" customFormat="1" ht="15" customHeight="1">
      <c r="B39" s="304"/>
      <c r="C39" s="305"/>
      <c r="D39" s="303"/>
      <c r="E39" s="306" t="s">
        <v>53</v>
      </c>
      <c r="F39" s="303"/>
      <c r="G39" s="303" t="s">
        <v>2202</v>
      </c>
      <c r="H39" s="303"/>
      <c r="I39" s="303"/>
      <c r="J39" s="303"/>
      <c r="K39" s="301"/>
    </row>
    <row r="40" s="1" customFormat="1" ht="15" customHeight="1">
      <c r="B40" s="304"/>
      <c r="C40" s="305"/>
      <c r="D40" s="303"/>
      <c r="E40" s="306" t="s">
        <v>153</v>
      </c>
      <c r="F40" s="303"/>
      <c r="G40" s="303" t="s">
        <v>2203</v>
      </c>
      <c r="H40" s="303"/>
      <c r="I40" s="303"/>
      <c r="J40" s="303"/>
      <c r="K40" s="301"/>
    </row>
    <row r="41" s="1" customFormat="1" ht="15" customHeight="1">
      <c r="B41" s="304"/>
      <c r="C41" s="305"/>
      <c r="D41" s="303"/>
      <c r="E41" s="306" t="s">
        <v>154</v>
      </c>
      <c r="F41" s="303"/>
      <c r="G41" s="303" t="s">
        <v>2204</v>
      </c>
      <c r="H41" s="303"/>
      <c r="I41" s="303"/>
      <c r="J41" s="303"/>
      <c r="K41" s="301"/>
    </row>
    <row r="42" s="1" customFormat="1" ht="15" customHeight="1">
      <c r="B42" s="304"/>
      <c r="C42" s="305"/>
      <c r="D42" s="303"/>
      <c r="E42" s="306" t="s">
        <v>2205</v>
      </c>
      <c r="F42" s="303"/>
      <c r="G42" s="303" t="s">
        <v>2206</v>
      </c>
      <c r="H42" s="303"/>
      <c r="I42" s="303"/>
      <c r="J42" s="303"/>
      <c r="K42" s="301"/>
    </row>
    <row r="43" s="1" customFormat="1" ht="15" customHeight="1">
      <c r="B43" s="304"/>
      <c r="C43" s="305"/>
      <c r="D43" s="303"/>
      <c r="E43" s="306"/>
      <c r="F43" s="303"/>
      <c r="G43" s="303" t="s">
        <v>2207</v>
      </c>
      <c r="H43" s="303"/>
      <c r="I43" s="303"/>
      <c r="J43" s="303"/>
      <c r="K43" s="301"/>
    </row>
    <row r="44" s="1" customFormat="1" ht="15" customHeight="1">
      <c r="B44" s="304"/>
      <c r="C44" s="305"/>
      <c r="D44" s="303"/>
      <c r="E44" s="306" t="s">
        <v>2208</v>
      </c>
      <c r="F44" s="303"/>
      <c r="G44" s="303" t="s">
        <v>2209</v>
      </c>
      <c r="H44" s="303"/>
      <c r="I44" s="303"/>
      <c r="J44" s="303"/>
      <c r="K44" s="301"/>
    </row>
    <row r="45" s="1" customFormat="1" ht="15" customHeight="1">
      <c r="B45" s="304"/>
      <c r="C45" s="305"/>
      <c r="D45" s="303"/>
      <c r="E45" s="306" t="s">
        <v>156</v>
      </c>
      <c r="F45" s="303"/>
      <c r="G45" s="303" t="s">
        <v>2210</v>
      </c>
      <c r="H45" s="303"/>
      <c r="I45" s="303"/>
      <c r="J45" s="303"/>
      <c r="K45" s="301"/>
    </row>
    <row r="46" s="1" customFormat="1" ht="12.75" customHeight="1">
      <c r="B46" s="304"/>
      <c r="C46" s="305"/>
      <c r="D46" s="303"/>
      <c r="E46" s="303"/>
      <c r="F46" s="303"/>
      <c r="G46" s="303"/>
      <c r="H46" s="303"/>
      <c r="I46" s="303"/>
      <c r="J46" s="303"/>
      <c r="K46" s="301"/>
    </row>
    <row r="47" s="1" customFormat="1" ht="15" customHeight="1">
      <c r="B47" s="304"/>
      <c r="C47" s="305"/>
      <c r="D47" s="303" t="s">
        <v>2211</v>
      </c>
      <c r="E47" s="303"/>
      <c r="F47" s="303"/>
      <c r="G47" s="303"/>
      <c r="H47" s="303"/>
      <c r="I47" s="303"/>
      <c r="J47" s="303"/>
      <c r="K47" s="301"/>
    </row>
    <row r="48" s="1" customFormat="1" ht="15" customHeight="1">
      <c r="B48" s="304"/>
      <c r="C48" s="305"/>
      <c r="D48" s="305"/>
      <c r="E48" s="303" t="s">
        <v>2212</v>
      </c>
      <c r="F48" s="303"/>
      <c r="G48" s="303"/>
      <c r="H48" s="303"/>
      <c r="I48" s="303"/>
      <c r="J48" s="303"/>
      <c r="K48" s="301"/>
    </row>
    <row r="49" s="1" customFormat="1" ht="15" customHeight="1">
      <c r="B49" s="304"/>
      <c r="C49" s="305"/>
      <c r="D49" s="305"/>
      <c r="E49" s="303" t="s">
        <v>2213</v>
      </c>
      <c r="F49" s="303"/>
      <c r="G49" s="303"/>
      <c r="H49" s="303"/>
      <c r="I49" s="303"/>
      <c r="J49" s="303"/>
      <c r="K49" s="301"/>
    </row>
    <row r="50" s="1" customFormat="1" ht="15" customHeight="1">
      <c r="B50" s="304"/>
      <c r="C50" s="305"/>
      <c r="D50" s="305"/>
      <c r="E50" s="303" t="s">
        <v>2214</v>
      </c>
      <c r="F50" s="303"/>
      <c r="G50" s="303"/>
      <c r="H50" s="303"/>
      <c r="I50" s="303"/>
      <c r="J50" s="303"/>
      <c r="K50" s="301"/>
    </row>
    <row r="51" s="1" customFormat="1" ht="15" customHeight="1">
      <c r="B51" s="304"/>
      <c r="C51" s="305"/>
      <c r="D51" s="303" t="s">
        <v>2215</v>
      </c>
      <c r="E51" s="303"/>
      <c r="F51" s="303"/>
      <c r="G51" s="303"/>
      <c r="H51" s="303"/>
      <c r="I51" s="303"/>
      <c r="J51" s="303"/>
      <c r="K51" s="301"/>
    </row>
    <row r="52" s="1" customFormat="1" ht="25.5" customHeight="1">
      <c r="B52" s="299"/>
      <c r="C52" s="300" t="s">
        <v>2216</v>
      </c>
      <c r="D52" s="300"/>
      <c r="E52" s="300"/>
      <c r="F52" s="300"/>
      <c r="G52" s="300"/>
      <c r="H52" s="300"/>
      <c r="I52" s="300"/>
      <c r="J52" s="300"/>
      <c r="K52" s="301"/>
    </row>
    <row r="53" s="1" customFormat="1" ht="5.25" customHeight="1">
      <c r="B53" s="299"/>
      <c r="C53" s="302"/>
      <c r="D53" s="302"/>
      <c r="E53" s="302"/>
      <c r="F53" s="302"/>
      <c r="G53" s="302"/>
      <c r="H53" s="302"/>
      <c r="I53" s="302"/>
      <c r="J53" s="302"/>
      <c r="K53" s="301"/>
    </row>
    <row r="54" s="1" customFormat="1" ht="15" customHeight="1">
      <c r="B54" s="299"/>
      <c r="C54" s="303" t="s">
        <v>2217</v>
      </c>
      <c r="D54" s="303"/>
      <c r="E54" s="303"/>
      <c r="F54" s="303"/>
      <c r="G54" s="303"/>
      <c r="H54" s="303"/>
      <c r="I54" s="303"/>
      <c r="J54" s="303"/>
      <c r="K54" s="301"/>
    </row>
    <row r="55" s="1" customFormat="1" ht="15" customHeight="1">
      <c r="B55" s="299"/>
      <c r="C55" s="303" t="s">
        <v>2218</v>
      </c>
      <c r="D55" s="303"/>
      <c r="E55" s="303"/>
      <c r="F55" s="303"/>
      <c r="G55" s="303"/>
      <c r="H55" s="303"/>
      <c r="I55" s="303"/>
      <c r="J55" s="303"/>
      <c r="K55" s="301"/>
    </row>
    <row r="56" s="1" customFormat="1" ht="12.75" customHeight="1">
      <c r="B56" s="299"/>
      <c r="C56" s="303"/>
      <c r="D56" s="303"/>
      <c r="E56" s="303"/>
      <c r="F56" s="303"/>
      <c r="G56" s="303"/>
      <c r="H56" s="303"/>
      <c r="I56" s="303"/>
      <c r="J56" s="303"/>
      <c r="K56" s="301"/>
    </row>
    <row r="57" s="1" customFormat="1" ht="15" customHeight="1">
      <c r="B57" s="299"/>
      <c r="C57" s="303" t="s">
        <v>2219</v>
      </c>
      <c r="D57" s="303"/>
      <c r="E57" s="303"/>
      <c r="F57" s="303"/>
      <c r="G57" s="303"/>
      <c r="H57" s="303"/>
      <c r="I57" s="303"/>
      <c r="J57" s="303"/>
      <c r="K57" s="301"/>
    </row>
    <row r="58" s="1" customFormat="1" ht="15" customHeight="1">
      <c r="B58" s="299"/>
      <c r="C58" s="305"/>
      <c r="D58" s="303" t="s">
        <v>2220</v>
      </c>
      <c r="E58" s="303"/>
      <c r="F58" s="303"/>
      <c r="G58" s="303"/>
      <c r="H58" s="303"/>
      <c r="I58" s="303"/>
      <c r="J58" s="303"/>
      <c r="K58" s="301"/>
    </row>
    <row r="59" s="1" customFormat="1" ht="15" customHeight="1">
      <c r="B59" s="299"/>
      <c r="C59" s="305"/>
      <c r="D59" s="303" t="s">
        <v>2221</v>
      </c>
      <c r="E59" s="303"/>
      <c r="F59" s="303"/>
      <c r="G59" s="303"/>
      <c r="H59" s="303"/>
      <c r="I59" s="303"/>
      <c r="J59" s="303"/>
      <c r="K59" s="301"/>
    </row>
    <row r="60" s="1" customFormat="1" ht="15" customHeight="1">
      <c r="B60" s="299"/>
      <c r="C60" s="305"/>
      <c r="D60" s="303" t="s">
        <v>2222</v>
      </c>
      <c r="E60" s="303"/>
      <c r="F60" s="303"/>
      <c r="G60" s="303"/>
      <c r="H60" s="303"/>
      <c r="I60" s="303"/>
      <c r="J60" s="303"/>
      <c r="K60" s="301"/>
    </row>
    <row r="61" s="1" customFormat="1" ht="15" customHeight="1">
      <c r="B61" s="299"/>
      <c r="C61" s="305"/>
      <c r="D61" s="303" t="s">
        <v>2223</v>
      </c>
      <c r="E61" s="303"/>
      <c r="F61" s="303"/>
      <c r="G61" s="303"/>
      <c r="H61" s="303"/>
      <c r="I61" s="303"/>
      <c r="J61" s="303"/>
      <c r="K61" s="301"/>
    </row>
    <row r="62" s="1" customFormat="1" ht="15" customHeight="1">
      <c r="B62" s="299"/>
      <c r="C62" s="305"/>
      <c r="D62" s="308" t="s">
        <v>2224</v>
      </c>
      <c r="E62" s="308"/>
      <c r="F62" s="308"/>
      <c r="G62" s="308"/>
      <c r="H62" s="308"/>
      <c r="I62" s="308"/>
      <c r="J62" s="308"/>
      <c r="K62" s="301"/>
    </row>
    <row r="63" s="1" customFormat="1" ht="15" customHeight="1">
      <c r="B63" s="299"/>
      <c r="C63" s="305"/>
      <c r="D63" s="303" t="s">
        <v>2225</v>
      </c>
      <c r="E63" s="303"/>
      <c r="F63" s="303"/>
      <c r="G63" s="303"/>
      <c r="H63" s="303"/>
      <c r="I63" s="303"/>
      <c r="J63" s="303"/>
      <c r="K63" s="301"/>
    </row>
    <row r="64" s="1" customFormat="1" ht="12.75" customHeight="1">
      <c r="B64" s="299"/>
      <c r="C64" s="305"/>
      <c r="D64" s="305"/>
      <c r="E64" s="309"/>
      <c r="F64" s="305"/>
      <c r="G64" s="305"/>
      <c r="H64" s="305"/>
      <c r="I64" s="305"/>
      <c r="J64" s="305"/>
      <c r="K64" s="301"/>
    </row>
    <row r="65" s="1" customFormat="1" ht="15" customHeight="1">
      <c r="B65" s="299"/>
      <c r="C65" s="305"/>
      <c r="D65" s="303" t="s">
        <v>2226</v>
      </c>
      <c r="E65" s="303"/>
      <c r="F65" s="303"/>
      <c r="G65" s="303"/>
      <c r="H65" s="303"/>
      <c r="I65" s="303"/>
      <c r="J65" s="303"/>
      <c r="K65" s="301"/>
    </row>
    <row r="66" s="1" customFormat="1" ht="15" customHeight="1">
      <c r="B66" s="299"/>
      <c r="C66" s="305"/>
      <c r="D66" s="308" t="s">
        <v>2227</v>
      </c>
      <c r="E66" s="308"/>
      <c r="F66" s="308"/>
      <c r="G66" s="308"/>
      <c r="H66" s="308"/>
      <c r="I66" s="308"/>
      <c r="J66" s="308"/>
      <c r="K66" s="301"/>
    </row>
    <row r="67" s="1" customFormat="1" ht="15" customHeight="1">
      <c r="B67" s="299"/>
      <c r="C67" s="305"/>
      <c r="D67" s="303" t="s">
        <v>2228</v>
      </c>
      <c r="E67" s="303"/>
      <c r="F67" s="303"/>
      <c r="G67" s="303"/>
      <c r="H67" s="303"/>
      <c r="I67" s="303"/>
      <c r="J67" s="303"/>
      <c r="K67" s="301"/>
    </row>
    <row r="68" s="1" customFormat="1" ht="15" customHeight="1">
      <c r="B68" s="299"/>
      <c r="C68" s="305"/>
      <c r="D68" s="303" t="s">
        <v>2229</v>
      </c>
      <c r="E68" s="303"/>
      <c r="F68" s="303"/>
      <c r="G68" s="303"/>
      <c r="H68" s="303"/>
      <c r="I68" s="303"/>
      <c r="J68" s="303"/>
      <c r="K68" s="301"/>
    </row>
    <row r="69" s="1" customFormat="1" ht="15" customHeight="1">
      <c r="B69" s="299"/>
      <c r="C69" s="305"/>
      <c r="D69" s="303" t="s">
        <v>2230</v>
      </c>
      <c r="E69" s="303"/>
      <c r="F69" s="303"/>
      <c r="G69" s="303"/>
      <c r="H69" s="303"/>
      <c r="I69" s="303"/>
      <c r="J69" s="303"/>
      <c r="K69" s="301"/>
    </row>
    <row r="70" s="1" customFormat="1" ht="15" customHeight="1">
      <c r="B70" s="299"/>
      <c r="C70" s="305"/>
      <c r="D70" s="303" t="s">
        <v>2231</v>
      </c>
      <c r="E70" s="303"/>
      <c r="F70" s="303"/>
      <c r="G70" s="303"/>
      <c r="H70" s="303"/>
      <c r="I70" s="303"/>
      <c r="J70" s="303"/>
      <c r="K70" s="301"/>
    </row>
    <row r="71" s="1" customFormat="1" ht="12.75" customHeight="1">
      <c r="B71" s="310"/>
      <c r="C71" s="311"/>
      <c r="D71" s="311"/>
      <c r="E71" s="311"/>
      <c r="F71" s="311"/>
      <c r="G71" s="311"/>
      <c r="H71" s="311"/>
      <c r="I71" s="311"/>
      <c r="J71" s="311"/>
      <c r="K71" s="312"/>
    </row>
    <row r="72" s="1" customFormat="1" ht="18.75" customHeight="1">
      <c r="B72" s="313"/>
      <c r="C72" s="313"/>
      <c r="D72" s="313"/>
      <c r="E72" s="313"/>
      <c r="F72" s="313"/>
      <c r="G72" s="313"/>
      <c r="H72" s="313"/>
      <c r="I72" s="313"/>
      <c r="J72" s="313"/>
      <c r="K72" s="314"/>
    </row>
    <row r="73" s="1" customFormat="1" ht="18.75" customHeight="1">
      <c r="B73" s="314"/>
      <c r="C73" s="314"/>
      <c r="D73" s="314"/>
      <c r="E73" s="314"/>
      <c r="F73" s="314"/>
      <c r="G73" s="314"/>
      <c r="H73" s="314"/>
      <c r="I73" s="314"/>
      <c r="J73" s="314"/>
      <c r="K73" s="314"/>
    </row>
    <row r="74" s="1" customFormat="1" ht="7.5" customHeight="1">
      <c r="B74" s="315"/>
      <c r="C74" s="316"/>
      <c r="D74" s="316"/>
      <c r="E74" s="316"/>
      <c r="F74" s="316"/>
      <c r="G74" s="316"/>
      <c r="H74" s="316"/>
      <c r="I74" s="316"/>
      <c r="J74" s="316"/>
      <c r="K74" s="317"/>
    </row>
    <row r="75" s="1" customFormat="1" ht="45" customHeight="1">
      <c r="B75" s="318"/>
      <c r="C75" s="319" t="s">
        <v>2232</v>
      </c>
      <c r="D75" s="319"/>
      <c r="E75" s="319"/>
      <c r="F75" s="319"/>
      <c r="G75" s="319"/>
      <c r="H75" s="319"/>
      <c r="I75" s="319"/>
      <c r="J75" s="319"/>
      <c r="K75" s="320"/>
    </row>
    <row r="76" s="1" customFormat="1" ht="17.25" customHeight="1">
      <c r="B76" s="318"/>
      <c r="C76" s="321" t="s">
        <v>2233</v>
      </c>
      <c r="D76" s="321"/>
      <c r="E76" s="321"/>
      <c r="F76" s="321" t="s">
        <v>2234</v>
      </c>
      <c r="G76" s="322"/>
      <c r="H76" s="321" t="s">
        <v>53</v>
      </c>
      <c r="I76" s="321" t="s">
        <v>56</v>
      </c>
      <c r="J76" s="321" t="s">
        <v>2235</v>
      </c>
      <c r="K76" s="320"/>
    </row>
    <row r="77" s="1" customFormat="1" ht="17.25" customHeight="1">
      <c r="B77" s="318"/>
      <c r="C77" s="323" t="s">
        <v>2236</v>
      </c>
      <c r="D77" s="323"/>
      <c r="E77" s="323"/>
      <c r="F77" s="324" t="s">
        <v>2237</v>
      </c>
      <c r="G77" s="325"/>
      <c r="H77" s="323"/>
      <c r="I77" s="323"/>
      <c r="J77" s="323" t="s">
        <v>2238</v>
      </c>
      <c r="K77" s="320"/>
    </row>
    <row r="78" s="1" customFormat="1" ht="5.25" customHeight="1">
      <c r="B78" s="318"/>
      <c r="C78" s="326"/>
      <c r="D78" s="326"/>
      <c r="E78" s="326"/>
      <c r="F78" s="326"/>
      <c r="G78" s="327"/>
      <c r="H78" s="326"/>
      <c r="I78" s="326"/>
      <c r="J78" s="326"/>
      <c r="K78" s="320"/>
    </row>
    <row r="79" s="1" customFormat="1" ht="15" customHeight="1">
      <c r="B79" s="318"/>
      <c r="C79" s="306" t="s">
        <v>52</v>
      </c>
      <c r="D79" s="328"/>
      <c r="E79" s="328"/>
      <c r="F79" s="329" t="s">
        <v>2239</v>
      </c>
      <c r="G79" s="330"/>
      <c r="H79" s="306" t="s">
        <v>2240</v>
      </c>
      <c r="I79" s="306" t="s">
        <v>2241</v>
      </c>
      <c r="J79" s="306">
        <v>20</v>
      </c>
      <c r="K79" s="320"/>
    </row>
    <row r="80" s="1" customFormat="1" ht="15" customHeight="1">
      <c r="B80" s="318"/>
      <c r="C80" s="306" t="s">
        <v>2242</v>
      </c>
      <c r="D80" s="306"/>
      <c r="E80" s="306"/>
      <c r="F80" s="329" t="s">
        <v>2239</v>
      </c>
      <c r="G80" s="330"/>
      <c r="H80" s="306" t="s">
        <v>2243</v>
      </c>
      <c r="I80" s="306" t="s">
        <v>2241</v>
      </c>
      <c r="J80" s="306">
        <v>120</v>
      </c>
      <c r="K80" s="320"/>
    </row>
    <row r="81" s="1" customFormat="1" ht="15" customHeight="1">
      <c r="B81" s="331"/>
      <c r="C81" s="306" t="s">
        <v>2244</v>
      </c>
      <c r="D81" s="306"/>
      <c r="E81" s="306"/>
      <c r="F81" s="329" t="s">
        <v>2245</v>
      </c>
      <c r="G81" s="330"/>
      <c r="H81" s="306" t="s">
        <v>2246</v>
      </c>
      <c r="I81" s="306" t="s">
        <v>2241</v>
      </c>
      <c r="J81" s="306">
        <v>50</v>
      </c>
      <c r="K81" s="320"/>
    </row>
    <row r="82" s="1" customFormat="1" ht="15" customHeight="1">
      <c r="B82" s="331"/>
      <c r="C82" s="306" t="s">
        <v>2247</v>
      </c>
      <c r="D82" s="306"/>
      <c r="E82" s="306"/>
      <c r="F82" s="329" t="s">
        <v>2239</v>
      </c>
      <c r="G82" s="330"/>
      <c r="H82" s="306" t="s">
        <v>2248</v>
      </c>
      <c r="I82" s="306" t="s">
        <v>2249</v>
      </c>
      <c r="J82" s="306"/>
      <c r="K82" s="320"/>
    </row>
    <row r="83" s="1" customFormat="1" ht="15" customHeight="1">
      <c r="B83" s="331"/>
      <c r="C83" s="332" t="s">
        <v>2250</v>
      </c>
      <c r="D83" s="332"/>
      <c r="E83" s="332"/>
      <c r="F83" s="333" t="s">
        <v>2245</v>
      </c>
      <c r="G83" s="332"/>
      <c r="H83" s="332" t="s">
        <v>2251</v>
      </c>
      <c r="I83" s="332" t="s">
        <v>2241</v>
      </c>
      <c r="J83" s="332">
        <v>15</v>
      </c>
      <c r="K83" s="320"/>
    </row>
    <row r="84" s="1" customFormat="1" ht="15" customHeight="1">
      <c r="B84" s="331"/>
      <c r="C84" s="332" t="s">
        <v>2252</v>
      </c>
      <c r="D84" s="332"/>
      <c r="E84" s="332"/>
      <c r="F84" s="333" t="s">
        <v>2245</v>
      </c>
      <c r="G84" s="332"/>
      <c r="H84" s="332" t="s">
        <v>2253</v>
      </c>
      <c r="I84" s="332" t="s">
        <v>2241</v>
      </c>
      <c r="J84" s="332">
        <v>15</v>
      </c>
      <c r="K84" s="320"/>
    </row>
    <row r="85" s="1" customFormat="1" ht="15" customHeight="1">
      <c r="B85" s="331"/>
      <c r="C85" s="332" t="s">
        <v>2254</v>
      </c>
      <c r="D85" s="332"/>
      <c r="E85" s="332"/>
      <c r="F85" s="333" t="s">
        <v>2245</v>
      </c>
      <c r="G85" s="332"/>
      <c r="H85" s="332" t="s">
        <v>2255</v>
      </c>
      <c r="I85" s="332" t="s">
        <v>2241</v>
      </c>
      <c r="J85" s="332">
        <v>20</v>
      </c>
      <c r="K85" s="320"/>
    </row>
    <row r="86" s="1" customFormat="1" ht="15" customHeight="1">
      <c r="B86" s="331"/>
      <c r="C86" s="332" t="s">
        <v>2256</v>
      </c>
      <c r="D86" s="332"/>
      <c r="E86" s="332"/>
      <c r="F86" s="333" t="s">
        <v>2245</v>
      </c>
      <c r="G86" s="332"/>
      <c r="H86" s="332" t="s">
        <v>2257</v>
      </c>
      <c r="I86" s="332" t="s">
        <v>2241</v>
      </c>
      <c r="J86" s="332">
        <v>20</v>
      </c>
      <c r="K86" s="320"/>
    </row>
    <row r="87" s="1" customFormat="1" ht="15" customHeight="1">
      <c r="B87" s="331"/>
      <c r="C87" s="306" t="s">
        <v>2258</v>
      </c>
      <c r="D87" s="306"/>
      <c r="E87" s="306"/>
      <c r="F87" s="329" t="s">
        <v>2245</v>
      </c>
      <c r="G87" s="330"/>
      <c r="H87" s="306" t="s">
        <v>2259</v>
      </c>
      <c r="I87" s="306" t="s">
        <v>2241</v>
      </c>
      <c r="J87" s="306">
        <v>50</v>
      </c>
      <c r="K87" s="320"/>
    </row>
    <row r="88" s="1" customFormat="1" ht="15" customHeight="1">
      <c r="B88" s="331"/>
      <c r="C88" s="306" t="s">
        <v>2260</v>
      </c>
      <c r="D88" s="306"/>
      <c r="E88" s="306"/>
      <c r="F88" s="329" t="s">
        <v>2245</v>
      </c>
      <c r="G88" s="330"/>
      <c r="H88" s="306" t="s">
        <v>2261</v>
      </c>
      <c r="I88" s="306" t="s">
        <v>2241</v>
      </c>
      <c r="J88" s="306">
        <v>20</v>
      </c>
      <c r="K88" s="320"/>
    </row>
    <row r="89" s="1" customFormat="1" ht="15" customHeight="1">
      <c r="B89" s="331"/>
      <c r="C89" s="306" t="s">
        <v>2262</v>
      </c>
      <c r="D89" s="306"/>
      <c r="E89" s="306"/>
      <c r="F89" s="329" t="s">
        <v>2245</v>
      </c>
      <c r="G89" s="330"/>
      <c r="H89" s="306" t="s">
        <v>2263</v>
      </c>
      <c r="I89" s="306" t="s">
        <v>2241</v>
      </c>
      <c r="J89" s="306">
        <v>20</v>
      </c>
      <c r="K89" s="320"/>
    </row>
    <row r="90" s="1" customFormat="1" ht="15" customHeight="1">
      <c r="B90" s="331"/>
      <c r="C90" s="306" t="s">
        <v>2264</v>
      </c>
      <c r="D90" s="306"/>
      <c r="E90" s="306"/>
      <c r="F90" s="329" t="s">
        <v>2245</v>
      </c>
      <c r="G90" s="330"/>
      <c r="H90" s="306" t="s">
        <v>2265</v>
      </c>
      <c r="I90" s="306" t="s">
        <v>2241</v>
      </c>
      <c r="J90" s="306">
        <v>50</v>
      </c>
      <c r="K90" s="320"/>
    </row>
    <row r="91" s="1" customFormat="1" ht="15" customHeight="1">
      <c r="B91" s="331"/>
      <c r="C91" s="306" t="s">
        <v>2266</v>
      </c>
      <c r="D91" s="306"/>
      <c r="E91" s="306"/>
      <c r="F91" s="329" t="s">
        <v>2245</v>
      </c>
      <c r="G91" s="330"/>
      <c r="H91" s="306" t="s">
        <v>2266</v>
      </c>
      <c r="I91" s="306" t="s">
        <v>2241</v>
      </c>
      <c r="J91" s="306">
        <v>50</v>
      </c>
      <c r="K91" s="320"/>
    </row>
    <row r="92" s="1" customFormat="1" ht="15" customHeight="1">
      <c r="B92" s="331"/>
      <c r="C92" s="306" t="s">
        <v>2267</v>
      </c>
      <c r="D92" s="306"/>
      <c r="E92" s="306"/>
      <c r="F92" s="329" t="s">
        <v>2245</v>
      </c>
      <c r="G92" s="330"/>
      <c r="H92" s="306" t="s">
        <v>2268</v>
      </c>
      <c r="I92" s="306" t="s">
        <v>2241</v>
      </c>
      <c r="J92" s="306">
        <v>255</v>
      </c>
      <c r="K92" s="320"/>
    </row>
    <row r="93" s="1" customFormat="1" ht="15" customHeight="1">
      <c r="B93" s="331"/>
      <c r="C93" s="306" t="s">
        <v>2269</v>
      </c>
      <c r="D93" s="306"/>
      <c r="E93" s="306"/>
      <c r="F93" s="329" t="s">
        <v>2239</v>
      </c>
      <c r="G93" s="330"/>
      <c r="H93" s="306" t="s">
        <v>2270</v>
      </c>
      <c r="I93" s="306" t="s">
        <v>2271</v>
      </c>
      <c r="J93" s="306"/>
      <c r="K93" s="320"/>
    </row>
    <row r="94" s="1" customFormat="1" ht="15" customHeight="1">
      <c r="B94" s="331"/>
      <c r="C94" s="306" t="s">
        <v>2272</v>
      </c>
      <c r="D94" s="306"/>
      <c r="E94" s="306"/>
      <c r="F94" s="329" t="s">
        <v>2239</v>
      </c>
      <c r="G94" s="330"/>
      <c r="H94" s="306" t="s">
        <v>2273</v>
      </c>
      <c r="I94" s="306" t="s">
        <v>2274</v>
      </c>
      <c r="J94" s="306"/>
      <c r="K94" s="320"/>
    </row>
    <row r="95" s="1" customFormat="1" ht="15" customHeight="1">
      <c r="B95" s="331"/>
      <c r="C95" s="306" t="s">
        <v>2275</v>
      </c>
      <c r="D95" s="306"/>
      <c r="E95" s="306"/>
      <c r="F95" s="329" t="s">
        <v>2239</v>
      </c>
      <c r="G95" s="330"/>
      <c r="H95" s="306" t="s">
        <v>2275</v>
      </c>
      <c r="I95" s="306" t="s">
        <v>2274</v>
      </c>
      <c r="J95" s="306"/>
      <c r="K95" s="320"/>
    </row>
    <row r="96" s="1" customFormat="1" ht="15" customHeight="1">
      <c r="B96" s="331"/>
      <c r="C96" s="306" t="s">
        <v>37</v>
      </c>
      <c r="D96" s="306"/>
      <c r="E96" s="306"/>
      <c r="F96" s="329" t="s">
        <v>2239</v>
      </c>
      <c r="G96" s="330"/>
      <c r="H96" s="306" t="s">
        <v>2276</v>
      </c>
      <c r="I96" s="306" t="s">
        <v>2274</v>
      </c>
      <c r="J96" s="306"/>
      <c r="K96" s="320"/>
    </row>
    <row r="97" s="1" customFormat="1" ht="15" customHeight="1">
      <c r="B97" s="331"/>
      <c r="C97" s="306" t="s">
        <v>47</v>
      </c>
      <c r="D97" s="306"/>
      <c r="E97" s="306"/>
      <c r="F97" s="329" t="s">
        <v>2239</v>
      </c>
      <c r="G97" s="330"/>
      <c r="H97" s="306" t="s">
        <v>2277</v>
      </c>
      <c r="I97" s="306" t="s">
        <v>2274</v>
      </c>
      <c r="J97" s="306"/>
      <c r="K97" s="320"/>
    </row>
    <row r="98" s="1" customFormat="1" ht="15" customHeight="1">
      <c r="B98" s="334"/>
      <c r="C98" s="335"/>
      <c r="D98" s="335"/>
      <c r="E98" s="335"/>
      <c r="F98" s="335"/>
      <c r="G98" s="335"/>
      <c r="H98" s="335"/>
      <c r="I98" s="335"/>
      <c r="J98" s="335"/>
      <c r="K98" s="336"/>
    </row>
    <row r="99" s="1" customFormat="1" ht="18.75" customHeight="1">
      <c r="B99" s="337"/>
      <c r="C99" s="338"/>
      <c r="D99" s="338"/>
      <c r="E99" s="338"/>
      <c r="F99" s="338"/>
      <c r="G99" s="338"/>
      <c r="H99" s="338"/>
      <c r="I99" s="338"/>
      <c r="J99" s="338"/>
      <c r="K99" s="337"/>
    </row>
    <row r="100" s="1" customFormat="1" ht="18.75" customHeight="1">
      <c r="B100" s="314"/>
      <c r="C100" s="314"/>
      <c r="D100" s="314"/>
      <c r="E100" s="314"/>
      <c r="F100" s="314"/>
      <c r="G100" s="314"/>
      <c r="H100" s="314"/>
      <c r="I100" s="314"/>
      <c r="J100" s="314"/>
      <c r="K100" s="314"/>
    </row>
    <row r="101" s="1" customFormat="1" ht="7.5" customHeight="1">
      <c r="B101" s="315"/>
      <c r="C101" s="316"/>
      <c r="D101" s="316"/>
      <c r="E101" s="316"/>
      <c r="F101" s="316"/>
      <c r="G101" s="316"/>
      <c r="H101" s="316"/>
      <c r="I101" s="316"/>
      <c r="J101" s="316"/>
      <c r="K101" s="317"/>
    </row>
    <row r="102" s="1" customFormat="1" ht="45" customHeight="1">
      <c r="B102" s="318"/>
      <c r="C102" s="319" t="s">
        <v>2278</v>
      </c>
      <c r="D102" s="319"/>
      <c r="E102" s="319"/>
      <c r="F102" s="319"/>
      <c r="G102" s="319"/>
      <c r="H102" s="319"/>
      <c r="I102" s="319"/>
      <c r="J102" s="319"/>
      <c r="K102" s="320"/>
    </row>
    <row r="103" s="1" customFormat="1" ht="17.25" customHeight="1">
      <c r="B103" s="318"/>
      <c r="C103" s="321" t="s">
        <v>2233</v>
      </c>
      <c r="D103" s="321"/>
      <c r="E103" s="321"/>
      <c r="F103" s="321" t="s">
        <v>2234</v>
      </c>
      <c r="G103" s="322"/>
      <c r="H103" s="321" t="s">
        <v>53</v>
      </c>
      <c r="I103" s="321" t="s">
        <v>56</v>
      </c>
      <c r="J103" s="321" t="s">
        <v>2235</v>
      </c>
      <c r="K103" s="320"/>
    </row>
    <row r="104" s="1" customFormat="1" ht="17.25" customHeight="1">
      <c r="B104" s="318"/>
      <c r="C104" s="323" t="s">
        <v>2236</v>
      </c>
      <c r="D104" s="323"/>
      <c r="E104" s="323"/>
      <c r="F104" s="324" t="s">
        <v>2237</v>
      </c>
      <c r="G104" s="325"/>
      <c r="H104" s="323"/>
      <c r="I104" s="323"/>
      <c r="J104" s="323" t="s">
        <v>2238</v>
      </c>
      <c r="K104" s="320"/>
    </row>
    <row r="105" s="1" customFormat="1" ht="5.25" customHeight="1">
      <c r="B105" s="318"/>
      <c r="C105" s="321"/>
      <c r="D105" s="321"/>
      <c r="E105" s="321"/>
      <c r="F105" s="321"/>
      <c r="G105" s="339"/>
      <c r="H105" s="321"/>
      <c r="I105" s="321"/>
      <c r="J105" s="321"/>
      <c r="K105" s="320"/>
    </row>
    <row r="106" s="1" customFormat="1" ht="15" customHeight="1">
      <c r="B106" s="318"/>
      <c r="C106" s="306" t="s">
        <v>52</v>
      </c>
      <c r="D106" s="328"/>
      <c r="E106" s="328"/>
      <c r="F106" s="329" t="s">
        <v>2239</v>
      </c>
      <c r="G106" s="306"/>
      <c r="H106" s="306" t="s">
        <v>2279</v>
      </c>
      <c r="I106" s="306" t="s">
        <v>2241</v>
      </c>
      <c r="J106" s="306">
        <v>20</v>
      </c>
      <c r="K106" s="320"/>
    </row>
    <row r="107" s="1" customFormat="1" ht="15" customHeight="1">
      <c r="B107" s="318"/>
      <c r="C107" s="306" t="s">
        <v>2242</v>
      </c>
      <c r="D107" s="306"/>
      <c r="E107" s="306"/>
      <c r="F107" s="329" t="s">
        <v>2239</v>
      </c>
      <c r="G107" s="306"/>
      <c r="H107" s="306" t="s">
        <v>2279</v>
      </c>
      <c r="I107" s="306" t="s">
        <v>2241</v>
      </c>
      <c r="J107" s="306">
        <v>120</v>
      </c>
      <c r="K107" s="320"/>
    </row>
    <row r="108" s="1" customFormat="1" ht="15" customHeight="1">
      <c r="B108" s="331"/>
      <c r="C108" s="306" t="s">
        <v>2244</v>
      </c>
      <c r="D108" s="306"/>
      <c r="E108" s="306"/>
      <c r="F108" s="329" t="s">
        <v>2245</v>
      </c>
      <c r="G108" s="306"/>
      <c r="H108" s="306" t="s">
        <v>2279</v>
      </c>
      <c r="I108" s="306" t="s">
        <v>2241</v>
      </c>
      <c r="J108" s="306">
        <v>50</v>
      </c>
      <c r="K108" s="320"/>
    </row>
    <row r="109" s="1" customFormat="1" ht="15" customHeight="1">
      <c r="B109" s="331"/>
      <c r="C109" s="306" t="s">
        <v>2247</v>
      </c>
      <c r="D109" s="306"/>
      <c r="E109" s="306"/>
      <c r="F109" s="329" t="s">
        <v>2239</v>
      </c>
      <c r="G109" s="306"/>
      <c r="H109" s="306" t="s">
        <v>2279</v>
      </c>
      <c r="I109" s="306" t="s">
        <v>2249</v>
      </c>
      <c r="J109" s="306"/>
      <c r="K109" s="320"/>
    </row>
    <row r="110" s="1" customFormat="1" ht="15" customHeight="1">
      <c r="B110" s="331"/>
      <c r="C110" s="306" t="s">
        <v>2258</v>
      </c>
      <c r="D110" s="306"/>
      <c r="E110" s="306"/>
      <c r="F110" s="329" t="s">
        <v>2245</v>
      </c>
      <c r="G110" s="306"/>
      <c r="H110" s="306" t="s">
        <v>2279</v>
      </c>
      <c r="I110" s="306" t="s">
        <v>2241</v>
      </c>
      <c r="J110" s="306">
        <v>50</v>
      </c>
      <c r="K110" s="320"/>
    </row>
    <row r="111" s="1" customFormat="1" ht="15" customHeight="1">
      <c r="B111" s="331"/>
      <c r="C111" s="306" t="s">
        <v>2266</v>
      </c>
      <c r="D111" s="306"/>
      <c r="E111" s="306"/>
      <c r="F111" s="329" t="s">
        <v>2245</v>
      </c>
      <c r="G111" s="306"/>
      <c r="H111" s="306" t="s">
        <v>2279</v>
      </c>
      <c r="I111" s="306" t="s">
        <v>2241</v>
      </c>
      <c r="J111" s="306">
        <v>50</v>
      </c>
      <c r="K111" s="320"/>
    </row>
    <row r="112" s="1" customFormat="1" ht="15" customHeight="1">
      <c r="B112" s="331"/>
      <c r="C112" s="306" t="s">
        <v>2264</v>
      </c>
      <c r="D112" s="306"/>
      <c r="E112" s="306"/>
      <c r="F112" s="329" t="s">
        <v>2245</v>
      </c>
      <c r="G112" s="306"/>
      <c r="H112" s="306" t="s">
        <v>2279</v>
      </c>
      <c r="I112" s="306" t="s">
        <v>2241</v>
      </c>
      <c r="J112" s="306">
        <v>50</v>
      </c>
      <c r="K112" s="320"/>
    </row>
    <row r="113" s="1" customFormat="1" ht="15" customHeight="1">
      <c r="B113" s="331"/>
      <c r="C113" s="306" t="s">
        <v>52</v>
      </c>
      <c r="D113" s="306"/>
      <c r="E113" s="306"/>
      <c r="F113" s="329" t="s">
        <v>2239</v>
      </c>
      <c r="G113" s="306"/>
      <c r="H113" s="306" t="s">
        <v>2280</v>
      </c>
      <c r="I113" s="306" t="s">
        <v>2241</v>
      </c>
      <c r="J113" s="306">
        <v>20</v>
      </c>
      <c r="K113" s="320"/>
    </row>
    <row r="114" s="1" customFormat="1" ht="15" customHeight="1">
      <c r="B114" s="331"/>
      <c r="C114" s="306" t="s">
        <v>2281</v>
      </c>
      <c r="D114" s="306"/>
      <c r="E114" s="306"/>
      <c r="F114" s="329" t="s">
        <v>2239</v>
      </c>
      <c r="G114" s="306"/>
      <c r="H114" s="306" t="s">
        <v>2282</v>
      </c>
      <c r="I114" s="306" t="s">
        <v>2241</v>
      </c>
      <c r="J114" s="306">
        <v>120</v>
      </c>
      <c r="K114" s="320"/>
    </row>
    <row r="115" s="1" customFormat="1" ht="15" customHeight="1">
      <c r="B115" s="331"/>
      <c r="C115" s="306" t="s">
        <v>37</v>
      </c>
      <c r="D115" s="306"/>
      <c r="E115" s="306"/>
      <c r="F115" s="329" t="s">
        <v>2239</v>
      </c>
      <c r="G115" s="306"/>
      <c r="H115" s="306" t="s">
        <v>2283</v>
      </c>
      <c r="I115" s="306" t="s">
        <v>2274</v>
      </c>
      <c r="J115" s="306"/>
      <c r="K115" s="320"/>
    </row>
    <row r="116" s="1" customFormat="1" ht="15" customHeight="1">
      <c r="B116" s="331"/>
      <c r="C116" s="306" t="s">
        <v>47</v>
      </c>
      <c r="D116" s="306"/>
      <c r="E116" s="306"/>
      <c r="F116" s="329" t="s">
        <v>2239</v>
      </c>
      <c r="G116" s="306"/>
      <c r="H116" s="306" t="s">
        <v>2284</v>
      </c>
      <c r="I116" s="306" t="s">
        <v>2274</v>
      </c>
      <c r="J116" s="306"/>
      <c r="K116" s="320"/>
    </row>
    <row r="117" s="1" customFormat="1" ht="15" customHeight="1">
      <c r="B117" s="331"/>
      <c r="C117" s="306" t="s">
        <v>56</v>
      </c>
      <c r="D117" s="306"/>
      <c r="E117" s="306"/>
      <c r="F117" s="329" t="s">
        <v>2239</v>
      </c>
      <c r="G117" s="306"/>
      <c r="H117" s="306" t="s">
        <v>2285</v>
      </c>
      <c r="I117" s="306" t="s">
        <v>2286</v>
      </c>
      <c r="J117" s="306"/>
      <c r="K117" s="320"/>
    </row>
    <row r="118" s="1" customFormat="1" ht="15" customHeight="1">
      <c r="B118" s="334"/>
      <c r="C118" s="340"/>
      <c r="D118" s="340"/>
      <c r="E118" s="340"/>
      <c r="F118" s="340"/>
      <c r="G118" s="340"/>
      <c r="H118" s="340"/>
      <c r="I118" s="340"/>
      <c r="J118" s="340"/>
      <c r="K118" s="336"/>
    </row>
    <row r="119" s="1" customFormat="1" ht="18.75" customHeight="1">
      <c r="B119" s="341"/>
      <c r="C119" s="342"/>
      <c r="D119" s="342"/>
      <c r="E119" s="342"/>
      <c r="F119" s="343"/>
      <c r="G119" s="342"/>
      <c r="H119" s="342"/>
      <c r="I119" s="342"/>
      <c r="J119" s="342"/>
      <c r="K119" s="341"/>
    </row>
    <row r="120" s="1" customFormat="1" ht="18.75" customHeight="1"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</row>
    <row r="121" s="1" customFormat="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s="1" customFormat="1" ht="45" customHeight="1">
      <c r="B122" s="347"/>
      <c r="C122" s="297" t="s">
        <v>2287</v>
      </c>
      <c r="D122" s="297"/>
      <c r="E122" s="297"/>
      <c r="F122" s="297"/>
      <c r="G122" s="297"/>
      <c r="H122" s="297"/>
      <c r="I122" s="297"/>
      <c r="J122" s="297"/>
      <c r="K122" s="348"/>
    </row>
    <row r="123" s="1" customFormat="1" ht="17.25" customHeight="1">
      <c r="B123" s="349"/>
      <c r="C123" s="321" t="s">
        <v>2233</v>
      </c>
      <c r="D123" s="321"/>
      <c r="E123" s="321"/>
      <c r="F123" s="321" t="s">
        <v>2234</v>
      </c>
      <c r="G123" s="322"/>
      <c r="H123" s="321" t="s">
        <v>53</v>
      </c>
      <c r="I123" s="321" t="s">
        <v>56</v>
      </c>
      <c r="J123" s="321" t="s">
        <v>2235</v>
      </c>
      <c r="K123" s="350"/>
    </row>
    <row r="124" s="1" customFormat="1" ht="17.25" customHeight="1">
      <c r="B124" s="349"/>
      <c r="C124" s="323" t="s">
        <v>2236</v>
      </c>
      <c r="D124" s="323"/>
      <c r="E124" s="323"/>
      <c r="F124" s="324" t="s">
        <v>2237</v>
      </c>
      <c r="G124" s="325"/>
      <c r="H124" s="323"/>
      <c r="I124" s="323"/>
      <c r="J124" s="323" t="s">
        <v>2238</v>
      </c>
      <c r="K124" s="350"/>
    </row>
    <row r="125" s="1" customFormat="1" ht="5.25" customHeight="1">
      <c r="B125" s="351"/>
      <c r="C125" s="326"/>
      <c r="D125" s="326"/>
      <c r="E125" s="326"/>
      <c r="F125" s="326"/>
      <c r="G125" s="352"/>
      <c r="H125" s="326"/>
      <c r="I125" s="326"/>
      <c r="J125" s="326"/>
      <c r="K125" s="353"/>
    </row>
    <row r="126" s="1" customFormat="1" ht="15" customHeight="1">
      <c r="B126" s="351"/>
      <c r="C126" s="306" t="s">
        <v>2242</v>
      </c>
      <c r="D126" s="328"/>
      <c r="E126" s="328"/>
      <c r="F126" s="329" t="s">
        <v>2239</v>
      </c>
      <c r="G126" s="306"/>
      <c r="H126" s="306" t="s">
        <v>2279</v>
      </c>
      <c r="I126" s="306" t="s">
        <v>2241</v>
      </c>
      <c r="J126" s="306">
        <v>120</v>
      </c>
      <c r="K126" s="354"/>
    </row>
    <row r="127" s="1" customFormat="1" ht="15" customHeight="1">
      <c r="B127" s="351"/>
      <c r="C127" s="306" t="s">
        <v>2288</v>
      </c>
      <c r="D127" s="306"/>
      <c r="E127" s="306"/>
      <c r="F127" s="329" t="s">
        <v>2239</v>
      </c>
      <c r="G127" s="306"/>
      <c r="H127" s="306" t="s">
        <v>2289</v>
      </c>
      <c r="I127" s="306" t="s">
        <v>2241</v>
      </c>
      <c r="J127" s="306" t="s">
        <v>2290</v>
      </c>
      <c r="K127" s="354"/>
    </row>
    <row r="128" s="1" customFormat="1" ht="15" customHeight="1">
      <c r="B128" s="351"/>
      <c r="C128" s="306" t="s">
        <v>2187</v>
      </c>
      <c r="D128" s="306"/>
      <c r="E128" s="306"/>
      <c r="F128" s="329" t="s">
        <v>2239</v>
      </c>
      <c r="G128" s="306"/>
      <c r="H128" s="306" t="s">
        <v>2291</v>
      </c>
      <c r="I128" s="306" t="s">
        <v>2241</v>
      </c>
      <c r="J128" s="306" t="s">
        <v>2290</v>
      </c>
      <c r="K128" s="354"/>
    </row>
    <row r="129" s="1" customFormat="1" ht="15" customHeight="1">
      <c r="B129" s="351"/>
      <c r="C129" s="306" t="s">
        <v>2250</v>
      </c>
      <c r="D129" s="306"/>
      <c r="E129" s="306"/>
      <c r="F129" s="329" t="s">
        <v>2245</v>
      </c>
      <c r="G129" s="306"/>
      <c r="H129" s="306" t="s">
        <v>2251</v>
      </c>
      <c r="I129" s="306" t="s">
        <v>2241</v>
      </c>
      <c r="J129" s="306">
        <v>15</v>
      </c>
      <c r="K129" s="354"/>
    </row>
    <row r="130" s="1" customFormat="1" ht="15" customHeight="1">
      <c r="B130" s="351"/>
      <c r="C130" s="332" t="s">
        <v>2252</v>
      </c>
      <c r="D130" s="332"/>
      <c r="E130" s="332"/>
      <c r="F130" s="333" t="s">
        <v>2245</v>
      </c>
      <c r="G130" s="332"/>
      <c r="H130" s="332" t="s">
        <v>2253</v>
      </c>
      <c r="I130" s="332" t="s">
        <v>2241</v>
      </c>
      <c r="J130" s="332">
        <v>15</v>
      </c>
      <c r="K130" s="354"/>
    </row>
    <row r="131" s="1" customFormat="1" ht="15" customHeight="1">
      <c r="B131" s="351"/>
      <c r="C131" s="332" t="s">
        <v>2254</v>
      </c>
      <c r="D131" s="332"/>
      <c r="E131" s="332"/>
      <c r="F131" s="333" t="s">
        <v>2245</v>
      </c>
      <c r="G131" s="332"/>
      <c r="H131" s="332" t="s">
        <v>2255</v>
      </c>
      <c r="I131" s="332" t="s">
        <v>2241</v>
      </c>
      <c r="J131" s="332">
        <v>20</v>
      </c>
      <c r="K131" s="354"/>
    </row>
    <row r="132" s="1" customFormat="1" ht="15" customHeight="1">
      <c r="B132" s="351"/>
      <c r="C132" s="332" t="s">
        <v>2256</v>
      </c>
      <c r="D132" s="332"/>
      <c r="E132" s="332"/>
      <c r="F132" s="333" t="s">
        <v>2245</v>
      </c>
      <c r="G132" s="332"/>
      <c r="H132" s="332" t="s">
        <v>2257</v>
      </c>
      <c r="I132" s="332" t="s">
        <v>2241</v>
      </c>
      <c r="J132" s="332">
        <v>20</v>
      </c>
      <c r="K132" s="354"/>
    </row>
    <row r="133" s="1" customFormat="1" ht="15" customHeight="1">
      <c r="B133" s="351"/>
      <c r="C133" s="306" t="s">
        <v>2244</v>
      </c>
      <c r="D133" s="306"/>
      <c r="E133" s="306"/>
      <c r="F133" s="329" t="s">
        <v>2245</v>
      </c>
      <c r="G133" s="306"/>
      <c r="H133" s="306" t="s">
        <v>2279</v>
      </c>
      <c r="I133" s="306" t="s">
        <v>2241</v>
      </c>
      <c r="J133" s="306">
        <v>50</v>
      </c>
      <c r="K133" s="354"/>
    </row>
    <row r="134" s="1" customFormat="1" ht="15" customHeight="1">
      <c r="B134" s="351"/>
      <c r="C134" s="306" t="s">
        <v>2258</v>
      </c>
      <c r="D134" s="306"/>
      <c r="E134" s="306"/>
      <c r="F134" s="329" t="s">
        <v>2245</v>
      </c>
      <c r="G134" s="306"/>
      <c r="H134" s="306" t="s">
        <v>2279</v>
      </c>
      <c r="I134" s="306" t="s">
        <v>2241</v>
      </c>
      <c r="J134" s="306">
        <v>50</v>
      </c>
      <c r="K134" s="354"/>
    </row>
    <row r="135" s="1" customFormat="1" ht="15" customHeight="1">
      <c r="B135" s="351"/>
      <c r="C135" s="306" t="s">
        <v>2264</v>
      </c>
      <c r="D135" s="306"/>
      <c r="E135" s="306"/>
      <c r="F135" s="329" t="s">
        <v>2245</v>
      </c>
      <c r="G135" s="306"/>
      <c r="H135" s="306" t="s">
        <v>2279</v>
      </c>
      <c r="I135" s="306" t="s">
        <v>2241</v>
      </c>
      <c r="J135" s="306">
        <v>50</v>
      </c>
      <c r="K135" s="354"/>
    </row>
    <row r="136" s="1" customFormat="1" ht="15" customHeight="1">
      <c r="B136" s="351"/>
      <c r="C136" s="306" t="s">
        <v>2266</v>
      </c>
      <c r="D136" s="306"/>
      <c r="E136" s="306"/>
      <c r="F136" s="329" t="s">
        <v>2245</v>
      </c>
      <c r="G136" s="306"/>
      <c r="H136" s="306" t="s">
        <v>2279</v>
      </c>
      <c r="I136" s="306" t="s">
        <v>2241</v>
      </c>
      <c r="J136" s="306">
        <v>50</v>
      </c>
      <c r="K136" s="354"/>
    </row>
    <row r="137" s="1" customFormat="1" ht="15" customHeight="1">
      <c r="B137" s="351"/>
      <c r="C137" s="306" t="s">
        <v>2267</v>
      </c>
      <c r="D137" s="306"/>
      <c r="E137" s="306"/>
      <c r="F137" s="329" t="s">
        <v>2245</v>
      </c>
      <c r="G137" s="306"/>
      <c r="H137" s="306" t="s">
        <v>2292</v>
      </c>
      <c r="I137" s="306" t="s">
        <v>2241</v>
      </c>
      <c r="J137" s="306">
        <v>255</v>
      </c>
      <c r="K137" s="354"/>
    </row>
    <row r="138" s="1" customFormat="1" ht="15" customHeight="1">
      <c r="B138" s="351"/>
      <c r="C138" s="306" t="s">
        <v>2269</v>
      </c>
      <c r="D138" s="306"/>
      <c r="E138" s="306"/>
      <c r="F138" s="329" t="s">
        <v>2239</v>
      </c>
      <c r="G138" s="306"/>
      <c r="H138" s="306" t="s">
        <v>2293</v>
      </c>
      <c r="I138" s="306" t="s">
        <v>2271</v>
      </c>
      <c r="J138" s="306"/>
      <c r="K138" s="354"/>
    </row>
    <row r="139" s="1" customFormat="1" ht="15" customHeight="1">
      <c r="B139" s="351"/>
      <c r="C139" s="306" t="s">
        <v>2272</v>
      </c>
      <c r="D139" s="306"/>
      <c r="E139" s="306"/>
      <c r="F139" s="329" t="s">
        <v>2239</v>
      </c>
      <c r="G139" s="306"/>
      <c r="H139" s="306" t="s">
        <v>2294</v>
      </c>
      <c r="I139" s="306" t="s">
        <v>2274</v>
      </c>
      <c r="J139" s="306"/>
      <c r="K139" s="354"/>
    </row>
    <row r="140" s="1" customFormat="1" ht="15" customHeight="1">
      <c r="B140" s="351"/>
      <c r="C140" s="306" t="s">
        <v>2275</v>
      </c>
      <c r="D140" s="306"/>
      <c r="E140" s="306"/>
      <c r="F140" s="329" t="s">
        <v>2239</v>
      </c>
      <c r="G140" s="306"/>
      <c r="H140" s="306" t="s">
        <v>2275</v>
      </c>
      <c r="I140" s="306" t="s">
        <v>2274</v>
      </c>
      <c r="J140" s="306"/>
      <c r="K140" s="354"/>
    </row>
    <row r="141" s="1" customFormat="1" ht="15" customHeight="1">
      <c r="B141" s="351"/>
      <c r="C141" s="306" t="s">
        <v>37</v>
      </c>
      <c r="D141" s="306"/>
      <c r="E141" s="306"/>
      <c r="F141" s="329" t="s">
        <v>2239</v>
      </c>
      <c r="G141" s="306"/>
      <c r="H141" s="306" t="s">
        <v>2295</v>
      </c>
      <c r="I141" s="306" t="s">
        <v>2274</v>
      </c>
      <c r="J141" s="306"/>
      <c r="K141" s="354"/>
    </row>
    <row r="142" s="1" customFormat="1" ht="15" customHeight="1">
      <c r="B142" s="351"/>
      <c r="C142" s="306" t="s">
        <v>2296</v>
      </c>
      <c r="D142" s="306"/>
      <c r="E142" s="306"/>
      <c r="F142" s="329" t="s">
        <v>2239</v>
      </c>
      <c r="G142" s="306"/>
      <c r="H142" s="306" t="s">
        <v>2297</v>
      </c>
      <c r="I142" s="306" t="s">
        <v>2274</v>
      </c>
      <c r="J142" s="306"/>
      <c r="K142" s="354"/>
    </row>
    <row r="143" s="1" customFormat="1" ht="15" customHeight="1">
      <c r="B143" s="355"/>
      <c r="C143" s="356"/>
      <c r="D143" s="356"/>
      <c r="E143" s="356"/>
      <c r="F143" s="356"/>
      <c r="G143" s="356"/>
      <c r="H143" s="356"/>
      <c r="I143" s="356"/>
      <c r="J143" s="356"/>
      <c r="K143" s="357"/>
    </row>
    <row r="144" s="1" customFormat="1" ht="18.75" customHeight="1">
      <c r="B144" s="342"/>
      <c r="C144" s="342"/>
      <c r="D144" s="342"/>
      <c r="E144" s="342"/>
      <c r="F144" s="343"/>
      <c r="G144" s="342"/>
      <c r="H144" s="342"/>
      <c r="I144" s="342"/>
      <c r="J144" s="342"/>
      <c r="K144" s="342"/>
    </row>
    <row r="145" s="1" customFormat="1" ht="18.75" customHeight="1"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</row>
    <row r="146" s="1" customFormat="1" ht="7.5" customHeight="1">
      <c r="B146" s="315"/>
      <c r="C146" s="316"/>
      <c r="D146" s="316"/>
      <c r="E146" s="316"/>
      <c r="F146" s="316"/>
      <c r="G146" s="316"/>
      <c r="H146" s="316"/>
      <c r="I146" s="316"/>
      <c r="J146" s="316"/>
      <c r="K146" s="317"/>
    </row>
    <row r="147" s="1" customFormat="1" ht="45" customHeight="1">
      <c r="B147" s="318"/>
      <c r="C147" s="319" t="s">
        <v>2298</v>
      </c>
      <c r="D147" s="319"/>
      <c r="E147" s="319"/>
      <c r="F147" s="319"/>
      <c r="G147" s="319"/>
      <c r="H147" s="319"/>
      <c r="I147" s="319"/>
      <c r="J147" s="319"/>
      <c r="K147" s="320"/>
    </row>
    <row r="148" s="1" customFormat="1" ht="17.25" customHeight="1">
      <c r="B148" s="318"/>
      <c r="C148" s="321" t="s">
        <v>2233</v>
      </c>
      <c r="D148" s="321"/>
      <c r="E148" s="321"/>
      <c r="F148" s="321" t="s">
        <v>2234</v>
      </c>
      <c r="G148" s="322"/>
      <c r="H148" s="321" t="s">
        <v>53</v>
      </c>
      <c r="I148" s="321" t="s">
        <v>56</v>
      </c>
      <c r="J148" s="321" t="s">
        <v>2235</v>
      </c>
      <c r="K148" s="320"/>
    </row>
    <row r="149" s="1" customFormat="1" ht="17.25" customHeight="1">
      <c r="B149" s="318"/>
      <c r="C149" s="323" t="s">
        <v>2236</v>
      </c>
      <c r="D149" s="323"/>
      <c r="E149" s="323"/>
      <c r="F149" s="324" t="s">
        <v>2237</v>
      </c>
      <c r="G149" s="325"/>
      <c r="H149" s="323"/>
      <c r="I149" s="323"/>
      <c r="J149" s="323" t="s">
        <v>2238</v>
      </c>
      <c r="K149" s="320"/>
    </row>
    <row r="150" s="1" customFormat="1" ht="5.25" customHeight="1">
      <c r="B150" s="331"/>
      <c r="C150" s="326"/>
      <c r="D150" s="326"/>
      <c r="E150" s="326"/>
      <c r="F150" s="326"/>
      <c r="G150" s="327"/>
      <c r="H150" s="326"/>
      <c r="I150" s="326"/>
      <c r="J150" s="326"/>
      <c r="K150" s="354"/>
    </row>
    <row r="151" s="1" customFormat="1" ht="15" customHeight="1">
      <c r="B151" s="331"/>
      <c r="C151" s="358" t="s">
        <v>2242</v>
      </c>
      <c r="D151" s="306"/>
      <c r="E151" s="306"/>
      <c r="F151" s="359" t="s">
        <v>2239</v>
      </c>
      <c r="G151" s="306"/>
      <c r="H151" s="358" t="s">
        <v>2279</v>
      </c>
      <c r="I151" s="358" t="s">
        <v>2241</v>
      </c>
      <c r="J151" s="358">
        <v>120</v>
      </c>
      <c r="K151" s="354"/>
    </row>
    <row r="152" s="1" customFormat="1" ht="15" customHeight="1">
      <c r="B152" s="331"/>
      <c r="C152" s="358" t="s">
        <v>2288</v>
      </c>
      <c r="D152" s="306"/>
      <c r="E152" s="306"/>
      <c r="F152" s="359" t="s">
        <v>2239</v>
      </c>
      <c r="G152" s="306"/>
      <c r="H152" s="358" t="s">
        <v>2299</v>
      </c>
      <c r="I152" s="358" t="s">
        <v>2241</v>
      </c>
      <c r="J152" s="358" t="s">
        <v>2290</v>
      </c>
      <c r="K152" s="354"/>
    </row>
    <row r="153" s="1" customFormat="1" ht="15" customHeight="1">
      <c r="B153" s="331"/>
      <c r="C153" s="358" t="s">
        <v>2187</v>
      </c>
      <c r="D153" s="306"/>
      <c r="E153" s="306"/>
      <c r="F153" s="359" t="s">
        <v>2239</v>
      </c>
      <c r="G153" s="306"/>
      <c r="H153" s="358" t="s">
        <v>2300</v>
      </c>
      <c r="I153" s="358" t="s">
        <v>2241</v>
      </c>
      <c r="J153" s="358" t="s">
        <v>2290</v>
      </c>
      <c r="K153" s="354"/>
    </row>
    <row r="154" s="1" customFormat="1" ht="15" customHeight="1">
      <c r="B154" s="331"/>
      <c r="C154" s="358" t="s">
        <v>2244</v>
      </c>
      <c r="D154" s="306"/>
      <c r="E154" s="306"/>
      <c r="F154" s="359" t="s">
        <v>2245</v>
      </c>
      <c r="G154" s="306"/>
      <c r="H154" s="358" t="s">
        <v>2279</v>
      </c>
      <c r="I154" s="358" t="s">
        <v>2241</v>
      </c>
      <c r="J154" s="358">
        <v>50</v>
      </c>
      <c r="K154" s="354"/>
    </row>
    <row r="155" s="1" customFormat="1" ht="15" customHeight="1">
      <c r="B155" s="331"/>
      <c r="C155" s="358" t="s">
        <v>2247</v>
      </c>
      <c r="D155" s="306"/>
      <c r="E155" s="306"/>
      <c r="F155" s="359" t="s">
        <v>2239</v>
      </c>
      <c r="G155" s="306"/>
      <c r="H155" s="358" t="s">
        <v>2279</v>
      </c>
      <c r="I155" s="358" t="s">
        <v>2249</v>
      </c>
      <c r="J155" s="358"/>
      <c r="K155" s="354"/>
    </row>
    <row r="156" s="1" customFormat="1" ht="15" customHeight="1">
      <c r="B156" s="331"/>
      <c r="C156" s="358" t="s">
        <v>2258</v>
      </c>
      <c r="D156" s="306"/>
      <c r="E156" s="306"/>
      <c r="F156" s="359" t="s">
        <v>2245</v>
      </c>
      <c r="G156" s="306"/>
      <c r="H156" s="358" t="s">
        <v>2279</v>
      </c>
      <c r="I156" s="358" t="s">
        <v>2241</v>
      </c>
      <c r="J156" s="358">
        <v>50</v>
      </c>
      <c r="K156" s="354"/>
    </row>
    <row r="157" s="1" customFormat="1" ht="15" customHeight="1">
      <c r="B157" s="331"/>
      <c r="C157" s="358" t="s">
        <v>2266</v>
      </c>
      <c r="D157" s="306"/>
      <c r="E157" s="306"/>
      <c r="F157" s="359" t="s">
        <v>2245</v>
      </c>
      <c r="G157" s="306"/>
      <c r="H157" s="358" t="s">
        <v>2279</v>
      </c>
      <c r="I157" s="358" t="s">
        <v>2241</v>
      </c>
      <c r="J157" s="358">
        <v>50</v>
      </c>
      <c r="K157" s="354"/>
    </row>
    <row r="158" s="1" customFormat="1" ht="15" customHeight="1">
      <c r="B158" s="331"/>
      <c r="C158" s="358" t="s">
        <v>2264</v>
      </c>
      <c r="D158" s="306"/>
      <c r="E158" s="306"/>
      <c r="F158" s="359" t="s">
        <v>2245</v>
      </c>
      <c r="G158" s="306"/>
      <c r="H158" s="358" t="s">
        <v>2279</v>
      </c>
      <c r="I158" s="358" t="s">
        <v>2241</v>
      </c>
      <c r="J158" s="358">
        <v>50</v>
      </c>
      <c r="K158" s="354"/>
    </row>
    <row r="159" s="1" customFormat="1" ht="15" customHeight="1">
      <c r="B159" s="331"/>
      <c r="C159" s="358" t="s">
        <v>110</v>
      </c>
      <c r="D159" s="306"/>
      <c r="E159" s="306"/>
      <c r="F159" s="359" t="s">
        <v>2239</v>
      </c>
      <c r="G159" s="306"/>
      <c r="H159" s="358" t="s">
        <v>2301</v>
      </c>
      <c r="I159" s="358" t="s">
        <v>2241</v>
      </c>
      <c r="J159" s="358" t="s">
        <v>2302</v>
      </c>
      <c r="K159" s="354"/>
    </row>
    <row r="160" s="1" customFormat="1" ht="15" customHeight="1">
      <c r="B160" s="331"/>
      <c r="C160" s="358" t="s">
        <v>2303</v>
      </c>
      <c r="D160" s="306"/>
      <c r="E160" s="306"/>
      <c r="F160" s="359" t="s">
        <v>2239</v>
      </c>
      <c r="G160" s="306"/>
      <c r="H160" s="358" t="s">
        <v>2304</v>
      </c>
      <c r="I160" s="358" t="s">
        <v>2274</v>
      </c>
      <c r="J160" s="358"/>
      <c r="K160" s="354"/>
    </row>
    <row r="161" s="1" customFormat="1" ht="15" customHeight="1">
      <c r="B161" s="360"/>
      <c r="C161" s="340"/>
      <c r="D161" s="340"/>
      <c r="E161" s="340"/>
      <c r="F161" s="340"/>
      <c r="G161" s="340"/>
      <c r="H161" s="340"/>
      <c r="I161" s="340"/>
      <c r="J161" s="340"/>
      <c r="K161" s="361"/>
    </row>
    <row r="162" s="1" customFormat="1" ht="18.75" customHeight="1">
      <c r="B162" s="342"/>
      <c r="C162" s="352"/>
      <c r="D162" s="352"/>
      <c r="E162" s="352"/>
      <c r="F162" s="362"/>
      <c r="G162" s="352"/>
      <c r="H162" s="352"/>
      <c r="I162" s="352"/>
      <c r="J162" s="352"/>
      <c r="K162" s="342"/>
    </row>
    <row r="163" s="1" customFormat="1" ht="18.75" customHeight="1">
      <c r="B163" s="314"/>
      <c r="C163" s="314"/>
      <c r="D163" s="314"/>
      <c r="E163" s="314"/>
      <c r="F163" s="314"/>
      <c r="G163" s="314"/>
      <c r="H163" s="314"/>
      <c r="I163" s="314"/>
      <c r="J163" s="314"/>
      <c r="K163" s="314"/>
    </row>
    <row r="164" s="1" customFormat="1" ht="7.5" customHeight="1">
      <c r="B164" s="293"/>
      <c r="C164" s="294"/>
      <c r="D164" s="294"/>
      <c r="E164" s="294"/>
      <c r="F164" s="294"/>
      <c r="G164" s="294"/>
      <c r="H164" s="294"/>
      <c r="I164" s="294"/>
      <c r="J164" s="294"/>
      <c r="K164" s="295"/>
    </row>
    <row r="165" s="1" customFormat="1" ht="45" customHeight="1">
      <c r="B165" s="296"/>
      <c r="C165" s="297" t="s">
        <v>2305</v>
      </c>
      <c r="D165" s="297"/>
      <c r="E165" s="297"/>
      <c r="F165" s="297"/>
      <c r="G165" s="297"/>
      <c r="H165" s="297"/>
      <c r="I165" s="297"/>
      <c r="J165" s="297"/>
      <c r="K165" s="298"/>
    </row>
    <row r="166" s="1" customFormat="1" ht="17.25" customHeight="1">
      <c r="B166" s="296"/>
      <c r="C166" s="321" t="s">
        <v>2233</v>
      </c>
      <c r="D166" s="321"/>
      <c r="E166" s="321"/>
      <c r="F166" s="321" t="s">
        <v>2234</v>
      </c>
      <c r="G166" s="363"/>
      <c r="H166" s="364" t="s">
        <v>53</v>
      </c>
      <c r="I166" s="364" t="s">
        <v>56</v>
      </c>
      <c r="J166" s="321" t="s">
        <v>2235</v>
      </c>
      <c r="K166" s="298"/>
    </row>
    <row r="167" s="1" customFormat="1" ht="17.25" customHeight="1">
      <c r="B167" s="299"/>
      <c r="C167" s="323" t="s">
        <v>2236</v>
      </c>
      <c r="D167" s="323"/>
      <c r="E167" s="323"/>
      <c r="F167" s="324" t="s">
        <v>2237</v>
      </c>
      <c r="G167" s="365"/>
      <c r="H167" s="366"/>
      <c r="I167" s="366"/>
      <c r="J167" s="323" t="s">
        <v>2238</v>
      </c>
      <c r="K167" s="301"/>
    </row>
    <row r="168" s="1" customFormat="1" ht="5.25" customHeight="1">
      <c r="B168" s="331"/>
      <c r="C168" s="326"/>
      <c r="D168" s="326"/>
      <c r="E168" s="326"/>
      <c r="F168" s="326"/>
      <c r="G168" s="327"/>
      <c r="H168" s="326"/>
      <c r="I168" s="326"/>
      <c r="J168" s="326"/>
      <c r="K168" s="354"/>
    </row>
    <row r="169" s="1" customFormat="1" ht="15" customHeight="1">
      <c r="B169" s="331"/>
      <c r="C169" s="306" t="s">
        <v>2242</v>
      </c>
      <c r="D169" s="306"/>
      <c r="E169" s="306"/>
      <c r="F169" s="329" t="s">
        <v>2239</v>
      </c>
      <c r="G169" s="306"/>
      <c r="H169" s="306" t="s">
        <v>2279</v>
      </c>
      <c r="I169" s="306" t="s">
        <v>2241</v>
      </c>
      <c r="J169" s="306">
        <v>120</v>
      </c>
      <c r="K169" s="354"/>
    </row>
    <row r="170" s="1" customFormat="1" ht="15" customHeight="1">
      <c r="B170" s="331"/>
      <c r="C170" s="306" t="s">
        <v>2288</v>
      </c>
      <c r="D170" s="306"/>
      <c r="E170" s="306"/>
      <c r="F170" s="329" t="s">
        <v>2239</v>
      </c>
      <c r="G170" s="306"/>
      <c r="H170" s="306" t="s">
        <v>2289</v>
      </c>
      <c r="I170" s="306" t="s">
        <v>2241</v>
      </c>
      <c r="J170" s="306" t="s">
        <v>2290</v>
      </c>
      <c r="K170" s="354"/>
    </row>
    <row r="171" s="1" customFormat="1" ht="15" customHeight="1">
      <c r="B171" s="331"/>
      <c r="C171" s="306" t="s">
        <v>2187</v>
      </c>
      <c r="D171" s="306"/>
      <c r="E171" s="306"/>
      <c r="F171" s="329" t="s">
        <v>2239</v>
      </c>
      <c r="G171" s="306"/>
      <c r="H171" s="306" t="s">
        <v>2306</v>
      </c>
      <c r="I171" s="306" t="s">
        <v>2241</v>
      </c>
      <c r="J171" s="306" t="s">
        <v>2290</v>
      </c>
      <c r="K171" s="354"/>
    </row>
    <row r="172" s="1" customFormat="1" ht="15" customHeight="1">
      <c r="B172" s="331"/>
      <c r="C172" s="306" t="s">
        <v>2244</v>
      </c>
      <c r="D172" s="306"/>
      <c r="E172" s="306"/>
      <c r="F172" s="329" t="s">
        <v>2245</v>
      </c>
      <c r="G172" s="306"/>
      <c r="H172" s="306" t="s">
        <v>2306</v>
      </c>
      <c r="I172" s="306" t="s">
        <v>2241</v>
      </c>
      <c r="J172" s="306">
        <v>50</v>
      </c>
      <c r="K172" s="354"/>
    </row>
    <row r="173" s="1" customFormat="1" ht="15" customHeight="1">
      <c r="B173" s="331"/>
      <c r="C173" s="306" t="s">
        <v>2247</v>
      </c>
      <c r="D173" s="306"/>
      <c r="E173" s="306"/>
      <c r="F173" s="329" t="s">
        <v>2239</v>
      </c>
      <c r="G173" s="306"/>
      <c r="H173" s="306" t="s">
        <v>2306</v>
      </c>
      <c r="I173" s="306" t="s">
        <v>2249</v>
      </c>
      <c r="J173" s="306"/>
      <c r="K173" s="354"/>
    </row>
    <row r="174" s="1" customFormat="1" ht="15" customHeight="1">
      <c r="B174" s="331"/>
      <c r="C174" s="306" t="s">
        <v>2258</v>
      </c>
      <c r="D174" s="306"/>
      <c r="E174" s="306"/>
      <c r="F174" s="329" t="s">
        <v>2245</v>
      </c>
      <c r="G174" s="306"/>
      <c r="H174" s="306" t="s">
        <v>2306</v>
      </c>
      <c r="I174" s="306" t="s">
        <v>2241</v>
      </c>
      <c r="J174" s="306">
        <v>50</v>
      </c>
      <c r="K174" s="354"/>
    </row>
    <row r="175" s="1" customFormat="1" ht="15" customHeight="1">
      <c r="B175" s="331"/>
      <c r="C175" s="306" t="s">
        <v>2266</v>
      </c>
      <c r="D175" s="306"/>
      <c r="E175" s="306"/>
      <c r="F175" s="329" t="s">
        <v>2245</v>
      </c>
      <c r="G175" s="306"/>
      <c r="H175" s="306" t="s">
        <v>2306</v>
      </c>
      <c r="I175" s="306" t="s">
        <v>2241</v>
      </c>
      <c r="J175" s="306">
        <v>50</v>
      </c>
      <c r="K175" s="354"/>
    </row>
    <row r="176" s="1" customFormat="1" ht="15" customHeight="1">
      <c r="B176" s="331"/>
      <c r="C176" s="306" t="s">
        <v>2264</v>
      </c>
      <c r="D176" s="306"/>
      <c r="E176" s="306"/>
      <c r="F176" s="329" t="s">
        <v>2245</v>
      </c>
      <c r="G176" s="306"/>
      <c r="H176" s="306" t="s">
        <v>2306</v>
      </c>
      <c r="I176" s="306" t="s">
        <v>2241</v>
      </c>
      <c r="J176" s="306">
        <v>50</v>
      </c>
      <c r="K176" s="354"/>
    </row>
    <row r="177" s="1" customFormat="1" ht="15" customHeight="1">
      <c r="B177" s="331"/>
      <c r="C177" s="306" t="s">
        <v>152</v>
      </c>
      <c r="D177" s="306"/>
      <c r="E177" s="306"/>
      <c r="F177" s="329" t="s">
        <v>2239</v>
      </c>
      <c r="G177" s="306"/>
      <c r="H177" s="306" t="s">
        <v>2307</v>
      </c>
      <c r="I177" s="306" t="s">
        <v>2308</v>
      </c>
      <c r="J177" s="306"/>
      <c r="K177" s="354"/>
    </row>
    <row r="178" s="1" customFormat="1" ht="15" customHeight="1">
      <c r="B178" s="331"/>
      <c r="C178" s="306" t="s">
        <v>56</v>
      </c>
      <c r="D178" s="306"/>
      <c r="E178" s="306"/>
      <c r="F178" s="329" t="s">
        <v>2239</v>
      </c>
      <c r="G178" s="306"/>
      <c r="H178" s="306" t="s">
        <v>2309</v>
      </c>
      <c r="I178" s="306" t="s">
        <v>2310</v>
      </c>
      <c r="J178" s="306">
        <v>1</v>
      </c>
      <c r="K178" s="354"/>
    </row>
    <row r="179" s="1" customFormat="1" ht="15" customHeight="1">
      <c r="B179" s="331"/>
      <c r="C179" s="306" t="s">
        <v>52</v>
      </c>
      <c r="D179" s="306"/>
      <c r="E179" s="306"/>
      <c r="F179" s="329" t="s">
        <v>2239</v>
      </c>
      <c r="G179" s="306"/>
      <c r="H179" s="306" t="s">
        <v>2311</v>
      </c>
      <c r="I179" s="306" t="s">
        <v>2241</v>
      </c>
      <c r="J179" s="306">
        <v>20</v>
      </c>
      <c r="K179" s="354"/>
    </row>
    <row r="180" s="1" customFormat="1" ht="15" customHeight="1">
      <c r="B180" s="331"/>
      <c r="C180" s="306" t="s">
        <v>53</v>
      </c>
      <c r="D180" s="306"/>
      <c r="E180" s="306"/>
      <c r="F180" s="329" t="s">
        <v>2239</v>
      </c>
      <c r="G180" s="306"/>
      <c r="H180" s="306" t="s">
        <v>2312</v>
      </c>
      <c r="I180" s="306" t="s">
        <v>2241</v>
      </c>
      <c r="J180" s="306">
        <v>255</v>
      </c>
      <c r="K180" s="354"/>
    </row>
    <row r="181" s="1" customFormat="1" ht="15" customHeight="1">
      <c r="B181" s="331"/>
      <c r="C181" s="306" t="s">
        <v>153</v>
      </c>
      <c r="D181" s="306"/>
      <c r="E181" s="306"/>
      <c r="F181" s="329" t="s">
        <v>2239</v>
      </c>
      <c r="G181" s="306"/>
      <c r="H181" s="306" t="s">
        <v>2203</v>
      </c>
      <c r="I181" s="306" t="s">
        <v>2241</v>
      </c>
      <c r="J181" s="306">
        <v>10</v>
      </c>
      <c r="K181" s="354"/>
    </row>
    <row r="182" s="1" customFormat="1" ht="15" customHeight="1">
      <c r="B182" s="331"/>
      <c r="C182" s="306" t="s">
        <v>154</v>
      </c>
      <c r="D182" s="306"/>
      <c r="E182" s="306"/>
      <c r="F182" s="329" t="s">
        <v>2239</v>
      </c>
      <c r="G182" s="306"/>
      <c r="H182" s="306" t="s">
        <v>2313</v>
      </c>
      <c r="I182" s="306" t="s">
        <v>2274</v>
      </c>
      <c r="J182" s="306"/>
      <c r="K182" s="354"/>
    </row>
    <row r="183" s="1" customFormat="1" ht="15" customHeight="1">
      <c r="B183" s="331"/>
      <c r="C183" s="306" t="s">
        <v>2314</v>
      </c>
      <c r="D183" s="306"/>
      <c r="E183" s="306"/>
      <c r="F183" s="329" t="s">
        <v>2239</v>
      </c>
      <c r="G183" s="306"/>
      <c r="H183" s="306" t="s">
        <v>2315</v>
      </c>
      <c r="I183" s="306" t="s">
        <v>2274</v>
      </c>
      <c r="J183" s="306"/>
      <c r="K183" s="354"/>
    </row>
    <row r="184" s="1" customFormat="1" ht="15" customHeight="1">
      <c r="B184" s="331"/>
      <c r="C184" s="306" t="s">
        <v>2303</v>
      </c>
      <c r="D184" s="306"/>
      <c r="E184" s="306"/>
      <c r="F184" s="329" t="s">
        <v>2239</v>
      </c>
      <c r="G184" s="306"/>
      <c r="H184" s="306" t="s">
        <v>2316</v>
      </c>
      <c r="I184" s="306" t="s">
        <v>2274</v>
      </c>
      <c r="J184" s="306"/>
      <c r="K184" s="354"/>
    </row>
    <row r="185" s="1" customFormat="1" ht="15" customHeight="1">
      <c r="B185" s="331"/>
      <c r="C185" s="306" t="s">
        <v>156</v>
      </c>
      <c r="D185" s="306"/>
      <c r="E185" s="306"/>
      <c r="F185" s="329" t="s">
        <v>2245</v>
      </c>
      <c r="G185" s="306"/>
      <c r="H185" s="306" t="s">
        <v>2317</v>
      </c>
      <c r="I185" s="306" t="s">
        <v>2241</v>
      </c>
      <c r="J185" s="306">
        <v>50</v>
      </c>
      <c r="K185" s="354"/>
    </row>
    <row r="186" s="1" customFormat="1" ht="15" customHeight="1">
      <c r="B186" s="331"/>
      <c r="C186" s="306" t="s">
        <v>2318</v>
      </c>
      <c r="D186" s="306"/>
      <c r="E186" s="306"/>
      <c r="F186" s="329" t="s">
        <v>2245</v>
      </c>
      <c r="G186" s="306"/>
      <c r="H186" s="306" t="s">
        <v>2319</v>
      </c>
      <c r="I186" s="306" t="s">
        <v>2320</v>
      </c>
      <c r="J186" s="306"/>
      <c r="K186" s="354"/>
    </row>
    <row r="187" s="1" customFormat="1" ht="15" customHeight="1">
      <c r="B187" s="331"/>
      <c r="C187" s="306" t="s">
        <v>2321</v>
      </c>
      <c r="D187" s="306"/>
      <c r="E187" s="306"/>
      <c r="F187" s="329" t="s">
        <v>2245</v>
      </c>
      <c r="G187" s="306"/>
      <c r="H187" s="306" t="s">
        <v>2322</v>
      </c>
      <c r="I187" s="306" t="s">
        <v>2320</v>
      </c>
      <c r="J187" s="306"/>
      <c r="K187" s="354"/>
    </row>
    <row r="188" s="1" customFormat="1" ht="15" customHeight="1">
      <c r="B188" s="331"/>
      <c r="C188" s="306" t="s">
        <v>2323</v>
      </c>
      <c r="D188" s="306"/>
      <c r="E188" s="306"/>
      <c r="F188" s="329" t="s">
        <v>2245</v>
      </c>
      <c r="G188" s="306"/>
      <c r="H188" s="306" t="s">
        <v>2324</v>
      </c>
      <c r="I188" s="306" t="s">
        <v>2320</v>
      </c>
      <c r="J188" s="306"/>
      <c r="K188" s="354"/>
    </row>
    <row r="189" s="1" customFormat="1" ht="15" customHeight="1">
      <c r="B189" s="331"/>
      <c r="C189" s="367" t="s">
        <v>2325</v>
      </c>
      <c r="D189" s="306"/>
      <c r="E189" s="306"/>
      <c r="F189" s="329" t="s">
        <v>2245</v>
      </c>
      <c r="G189" s="306"/>
      <c r="H189" s="306" t="s">
        <v>2326</v>
      </c>
      <c r="I189" s="306" t="s">
        <v>2327</v>
      </c>
      <c r="J189" s="368" t="s">
        <v>2328</v>
      </c>
      <c r="K189" s="354"/>
    </row>
    <row r="190" s="1" customFormat="1" ht="15" customHeight="1">
      <c r="B190" s="331"/>
      <c r="C190" s="367" t="s">
        <v>41</v>
      </c>
      <c r="D190" s="306"/>
      <c r="E190" s="306"/>
      <c r="F190" s="329" t="s">
        <v>2239</v>
      </c>
      <c r="G190" s="306"/>
      <c r="H190" s="303" t="s">
        <v>2329</v>
      </c>
      <c r="I190" s="306" t="s">
        <v>2330</v>
      </c>
      <c r="J190" s="306"/>
      <c r="K190" s="354"/>
    </row>
    <row r="191" s="1" customFormat="1" ht="15" customHeight="1">
      <c r="B191" s="331"/>
      <c r="C191" s="367" t="s">
        <v>2331</v>
      </c>
      <c r="D191" s="306"/>
      <c r="E191" s="306"/>
      <c r="F191" s="329" t="s">
        <v>2239</v>
      </c>
      <c r="G191" s="306"/>
      <c r="H191" s="306" t="s">
        <v>2332</v>
      </c>
      <c r="I191" s="306" t="s">
        <v>2274</v>
      </c>
      <c r="J191" s="306"/>
      <c r="K191" s="354"/>
    </row>
    <row r="192" s="1" customFormat="1" ht="15" customHeight="1">
      <c r="B192" s="331"/>
      <c r="C192" s="367" t="s">
        <v>2333</v>
      </c>
      <c r="D192" s="306"/>
      <c r="E192" s="306"/>
      <c r="F192" s="329" t="s">
        <v>2239</v>
      </c>
      <c r="G192" s="306"/>
      <c r="H192" s="306" t="s">
        <v>2334</v>
      </c>
      <c r="I192" s="306" t="s">
        <v>2274</v>
      </c>
      <c r="J192" s="306"/>
      <c r="K192" s="354"/>
    </row>
    <row r="193" s="1" customFormat="1" ht="15" customHeight="1">
      <c r="B193" s="331"/>
      <c r="C193" s="367" t="s">
        <v>2335</v>
      </c>
      <c r="D193" s="306"/>
      <c r="E193" s="306"/>
      <c r="F193" s="329" t="s">
        <v>2245</v>
      </c>
      <c r="G193" s="306"/>
      <c r="H193" s="306" t="s">
        <v>2336</v>
      </c>
      <c r="I193" s="306" t="s">
        <v>2274</v>
      </c>
      <c r="J193" s="306"/>
      <c r="K193" s="354"/>
    </row>
    <row r="194" s="1" customFormat="1" ht="15" customHeight="1">
      <c r="B194" s="360"/>
      <c r="C194" s="369"/>
      <c r="D194" s="340"/>
      <c r="E194" s="340"/>
      <c r="F194" s="340"/>
      <c r="G194" s="340"/>
      <c r="H194" s="340"/>
      <c r="I194" s="340"/>
      <c r="J194" s="340"/>
      <c r="K194" s="361"/>
    </row>
    <row r="195" s="1" customFormat="1" ht="18.75" customHeight="1">
      <c r="B195" s="342"/>
      <c r="C195" s="352"/>
      <c r="D195" s="352"/>
      <c r="E195" s="352"/>
      <c r="F195" s="362"/>
      <c r="G195" s="352"/>
      <c r="H195" s="352"/>
      <c r="I195" s="352"/>
      <c r="J195" s="352"/>
      <c r="K195" s="342"/>
    </row>
    <row r="196" s="1" customFormat="1" ht="18.75" customHeight="1">
      <c r="B196" s="342"/>
      <c r="C196" s="352"/>
      <c r="D196" s="352"/>
      <c r="E196" s="352"/>
      <c r="F196" s="362"/>
      <c r="G196" s="352"/>
      <c r="H196" s="352"/>
      <c r="I196" s="352"/>
      <c r="J196" s="352"/>
      <c r="K196" s="342"/>
    </row>
    <row r="197" s="1" customFormat="1" ht="18.75" customHeight="1">
      <c r="B197" s="314"/>
      <c r="C197" s="314"/>
      <c r="D197" s="314"/>
      <c r="E197" s="314"/>
      <c r="F197" s="314"/>
      <c r="G197" s="314"/>
      <c r="H197" s="314"/>
      <c r="I197" s="314"/>
      <c r="J197" s="314"/>
      <c r="K197" s="314"/>
    </row>
    <row r="198" s="1" customFormat="1" ht="13.5">
      <c r="B198" s="293"/>
      <c r="C198" s="294"/>
      <c r="D198" s="294"/>
      <c r="E198" s="294"/>
      <c r="F198" s="294"/>
      <c r="G198" s="294"/>
      <c r="H198" s="294"/>
      <c r="I198" s="294"/>
      <c r="J198" s="294"/>
      <c r="K198" s="295"/>
    </row>
    <row r="199" s="1" customFormat="1" ht="21">
      <c r="B199" s="296"/>
      <c r="C199" s="297" t="s">
        <v>2337</v>
      </c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5.5" customHeight="1">
      <c r="B200" s="296"/>
      <c r="C200" s="370" t="s">
        <v>2338</v>
      </c>
      <c r="D200" s="370"/>
      <c r="E200" s="370"/>
      <c r="F200" s="370" t="s">
        <v>2339</v>
      </c>
      <c r="G200" s="371"/>
      <c r="H200" s="370" t="s">
        <v>2340</v>
      </c>
      <c r="I200" s="370"/>
      <c r="J200" s="370"/>
      <c r="K200" s="298"/>
    </row>
    <row r="201" s="1" customFormat="1" ht="5.25" customHeight="1">
      <c r="B201" s="331"/>
      <c r="C201" s="326"/>
      <c r="D201" s="326"/>
      <c r="E201" s="326"/>
      <c r="F201" s="326"/>
      <c r="G201" s="352"/>
      <c r="H201" s="326"/>
      <c r="I201" s="326"/>
      <c r="J201" s="326"/>
      <c r="K201" s="354"/>
    </row>
    <row r="202" s="1" customFormat="1" ht="15" customHeight="1">
      <c r="B202" s="331"/>
      <c r="C202" s="306" t="s">
        <v>2330</v>
      </c>
      <c r="D202" s="306"/>
      <c r="E202" s="306"/>
      <c r="F202" s="329" t="s">
        <v>42</v>
      </c>
      <c r="G202" s="306"/>
      <c r="H202" s="306" t="s">
        <v>2341</v>
      </c>
      <c r="I202" s="306"/>
      <c r="J202" s="306"/>
      <c r="K202" s="354"/>
    </row>
    <row r="203" s="1" customFormat="1" ht="15" customHeight="1">
      <c r="B203" s="331"/>
      <c r="C203" s="306"/>
      <c r="D203" s="306"/>
      <c r="E203" s="306"/>
      <c r="F203" s="329" t="s">
        <v>43</v>
      </c>
      <c r="G203" s="306"/>
      <c r="H203" s="306" t="s">
        <v>2342</v>
      </c>
      <c r="I203" s="306"/>
      <c r="J203" s="306"/>
      <c r="K203" s="354"/>
    </row>
    <row r="204" s="1" customFormat="1" ht="15" customHeight="1">
      <c r="B204" s="331"/>
      <c r="C204" s="306"/>
      <c r="D204" s="306"/>
      <c r="E204" s="306"/>
      <c r="F204" s="329" t="s">
        <v>46</v>
      </c>
      <c r="G204" s="306"/>
      <c r="H204" s="306" t="s">
        <v>2343</v>
      </c>
      <c r="I204" s="306"/>
      <c r="J204" s="306"/>
      <c r="K204" s="354"/>
    </row>
    <row r="205" s="1" customFormat="1" ht="15" customHeight="1">
      <c r="B205" s="331"/>
      <c r="C205" s="306"/>
      <c r="D205" s="306"/>
      <c r="E205" s="306"/>
      <c r="F205" s="329" t="s">
        <v>44</v>
      </c>
      <c r="G205" s="306"/>
      <c r="H205" s="306" t="s">
        <v>2344</v>
      </c>
      <c r="I205" s="306"/>
      <c r="J205" s="306"/>
      <c r="K205" s="354"/>
    </row>
    <row r="206" s="1" customFormat="1" ht="15" customHeight="1">
      <c r="B206" s="331"/>
      <c r="C206" s="306"/>
      <c r="D206" s="306"/>
      <c r="E206" s="306"/>
      <c r="F206" s="329" t="s">
        <v>45</v>
      </c>
      <c r="G206" s="306"/>
      <c r="H206" s="306" t="s">
        <v>2345</v>
      </c>
      <c r="I206" s="306"/>
      <c r="J206" s="306"/>
      <c r="K206" s="354"/>
    </row>
    <row r="207" s="1" customFormat="1" ht="15" customHeight="1">
      <c r="B207" s="331"/>
      <c r="C207" s="306"/>
      <c r="D207" s="306"/>
      <c r="E207" s="306"/>
      <c r="F207" s="329"/>
      <c r="G207" s="306"/>
      <c r="H207" s="306"/>
      <c r="I207" s="306"/>
      <c r="J207" s="306"/>
      <c r="K207" s="354"/>
    </row>
    <row r="208" s="1" customFormat="1" ht="15" customHeight="1">
      <c r="B208" s="331"/>
      <c r="C208" s="306" t="s">
        <v>2286</v>
      </c>
      <c r="D208" s="306"/>
      <c r="E208" s="306"/>
      <c r="F208" s="329" t="s">
        <v>78</v>
      </c>
      <c r="G208" s="306"/>
      <c r="H208" s="306" t="s">
        <v>2346</v>
      </c>
      <c r="I208" s="306"/>
      <c r="J208" s="306"/>
      <c r="K208" s="354"/>
    </row>
    <row r="209" s="1" customFormat="1" ht="15" customHeight="1">
      <c r="B209" s="331"/>
      <c r="C209" s="306"/>
      <c r="D209" s="306"/>
      <c r="E209" s="306"/>
      <c r="F209" s="329" t="s">
        <v>2181</v>
      </c>
      <c r="G209" s="306"/>
      <c r="H209" s="306" t="s">
        <v>2182</v>
      </c>
      <c r="I209" s="306"/>
      <c r="J209" s="306"/>
      <c r="K209" s="354"/>
    </row>
    <row r="210" s="1" customFormat="1" ht="15" customHeight="1">
      <c r="B210" s="331"/>
      <c r="C210" s="306"/>
      <c r="D210" s="306"/>
      <c r="E210" s="306"/>
      <c r="F210" s="329" t="s">
        <v>2179</v>
      </c>
      <c r="G210" s="306"/>
      <c r="H210" s="306" t="s">
        <v>2347</v>
      </c>
      <c r="I210" s="306"/>
      <c r="J210" s="306"/>
      <c r="K210" s="354"/>
    </row>
    <row r="211" s="1" customFormat="1" ht="15" customHeight="1">
      <c r="B211" s="372"/>
      <c r="C211" s="306"/>
      <c r="D211" s="306"/>
      <c r="E211" s="306"/>
      <c r="F211" s="329" t="s">
        <v>2183</v>
      </c>
      <c r="G211" s="367"/>
      <c r="H211" s="358" t="s">
        <v>2184</v>
      </c>
      <c r="I211" s="358"/>
      <c r="J211" s="358"/>
      <c r="K211" s="373"/>
    </row>
    <row r="212" s="1" customFormat="1" ht="15" customHeight="1">
      <c r="B212" s="372"/>
      <c r="C212" s="306"/>
      <c r="D212" s="306"/>
      <c r="E212" s="306"/>
      <c r="F212" s="329" t="s">
        <v>2185</v>
      </c>
      <c r="G212" s="367"/>
      <c r="H212" s="358" t="s">
        <v>2048</v>
      </c>
      <c r="I212" s="358"/>
      <c r="J212" s="358"/>
      <c r="K212" s="373"/>
    </row>
    <row r="213" s="1" customFormat="1" ht="15" customHeight="1">
      <c r="B213" s="372"/>
      <c r="C213" s="306"/>
      <c r="D213" s="306"/>
      <c r="E213" s="306"/>
      <c r="F213" s="329"/>
      <c r="G213" s="367"/>
      <c r="H213" s="358"/>
      <c r="I213" s="358"/>
      <c r="J213" s="358"/>
      <c r="K213" s="373"/>
    </row>
    <row r="214" s="1" customFormat="1" ht="15" customHeight="1">
      <c r="B214" s="372"/>
      <c r="C214" s="306" t="s">
        <v>2310</v>
      </c>
      <c r="D214" s="306"/>
      <c r="E214" s="306"/>
      <c r="F214" s="329">
        <v>1</v>
      </c>
      <c r="G214" s="367"/>
      <c r="H214" s="358" t="s">
        <v>2348</v>
      </c>
      <c r="I214" s="358"/>
      <c r="J214" s="358"/>
      <c r="K214" s="373"/>
    </row>
    <row r="215" s="1" customFormat="1" ht="15" customHeight="1">
      <c r="B215" s="372"/>
      <c r="C215" s="306"/>
      <c r="D215" s="306"/>
      <c r="E215" s="306"/>
      <c r="F215" s="329">
        <v>2</v>
      </c>
      <c r="G215" s="367"/>
      <c r="H215" s="358" t="s">
        <v>2349</v>
      </c>
      <c r="I215" s="358"/>
      <c r="J215" s="358"/>
      <c r="K215" s="373"/>
    </row>
    <row r="216" s="1" customFormat="1" ht="15" customHeight="1">
      <c r="B216" s="372"/>
      <c r="C216" s="306"/>
      <c r="D216" s="306"/>
      <c r="E216" s="306"/>
      <c r="F216" s="329">
        <v>3</v>
      </c>
      <c r="G216" s="367"/>
      <c r="H216" s="358" t="s">
        <v>2350</v>
      </c>
      <c r="I216" s="358"/>
      <c r="J216" s="358"/>
      <c r="K216" s="373"/>
    </row>
    <row r="217" s="1" customFormat="1" ht="15" customHeight="1">
      <c r="B217" s="372"/>
      <c r="C217" s="306"/>
      <c r="D217" s="306"/>
      <c r="E217" s="306"/>
      <c r="F217" s="329">
        <v>4</v>
      </c>
      <c r="G217" s="367"/>
      <c r="H217" s="358" t="s">
        <v>2351</v>
      </c>
      <c r="I217" s="358"/>
      <c r="J217" s="358"/>
      <c r="K217" s="373"/>
    </row>
    <row r="218" s="1" customFormat="1" ht="12.75" customHeight="1">
      <c r="B218" s="374"/>
      <c r="C218" s="375"/>
      <c r="D218" s="375"/>
      <c r="E218" s="375"/>
      <c r="F218" s="375"/>
      <c r="G218" s="375"/>
      <c r="H218" s="375"/>
      <c r="I218" s="375"/>
      <c r="J218" s="375"/>
      <c r="K218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ROUND(J117,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ROUND((SUM(BE117:BE1415)),  2)</f>
        <v>0</v>
      </c>
      <c r="G33" s="40"/>
      <c r="H33" s="40"/>
      <c r="I33" s="150">
        <v>0.20999999999999999</v>
      </c>
      <c r="J33" s="149">
        <f>ROUND(((SUM(BE117:BE1415))*I33),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ROUND((SUM(BF117:BF1415)),  2)</f>
        <v>0</v>
      </c>
      <c r="G34" s="40"/>
      <c r="H34" s="40"/>
      <c r="I34" s="150">
        <v>0.14999999999999999</v>
      </c>
      <c r="J34" s="149">
        <f>ROUND(((SUM(BF117:BF1415))*I34),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ROUND((SUM(BG117:BG1415)),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ROUND((SUM(BH117:BH1415)),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ROUND((SUM(BI117:BI1415)),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D1_01_1 - Stavební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J117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J118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114</v>
      </c>
      <c r="E61" s="176"/>
      <c r="F61" s="176"/>
      <c r="G61" s="176"/>
      <c r="H61" s="176"/>
      <c r="I61" s="176"/>
      <c r="J61" s="177">
        <f>J119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115</v>
      </c>
      <c r="E62" s="176"/>
      <c r="F62" s="176"/>
      <c r="G62" s="176"/>
      <c r="H62" s="176"/>
      <c r="I62" s="176"/>
      <c r="J62" s="177">
        <f>J120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116</v>
      </c>
      <c r="E63" s="176"/>
      <c r="F63" s="176"/>
      <c r="G63" s="176"/>
      <c r="H63" s="176"/>
      <c r="I63" s="176"/>
      <c r="J63" s="177">
        <f>J143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117</v>
      </c>
      <c r="E64" s="176"/>
      <c r="F64" s="176"/>
      <c r="G64" s="176"/>
      <c r="H64" s="176"/>
      <c r="I64" s="176"/>
      <c r="J64" s="177">
        <f>J151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118</v>
      </c>
      <c r="E65" s="176"/>
      <c r="F65" s="176"/>
      <c r="G65" s="176"/>
      <c r="H65" s="176"/>
      <c r="I65" s="176"/>
      <c r="J65" s="177">
        <f>J182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119</v>
      </c>
      <c r="E66" s="176"/>
      <c r="F66" s="176"/>
      <c r="G66" s="176"/>
      <c r="H66" s="176"/>
      <c r="I66" s="176"/>
      <c r="J66" s="177">
        <f>J218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120</v>
      </c>
      <c r="E67" s="176"/>
      <c r="F67" s="176"/>
      <c r="G67" s="176"/>
      <c r="H67" s="176"/>
      <c r="I67" s="176"/>
      <c r="J67" s="177">
        <f>J219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121</v>
      </c>
      <c r="E68" s="176"/>
      <c r="F68" s="176"/>
      <c r="G68" s="176"/>
      <c r="H68" s="176"/>
      <c r="I68" s="176"/>
      <c r="J68" s="177">
        <f>J260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122</v>
      </c>
      <c r="E69" s="176"/>
      <c r="F69" s="176"/>
      <c r="G69" s="176"/>
      <c r="H69" s="176"/>
      <c r="I69" s="176"/>
      <c r="J69" s="177">
        <f>J318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123</v>
      </c>
      <c r="E70" s="176"/>
      <c r="F70" s="176"/>
      <c r="G70" s="176"/>
      <c r="H70" s="176"/>
      <c r="I70" s="176"/>
      <c r="J70" s="177">
        <f>J345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124</v>
      </c>
      <c r="E71" s="176"/>
      <c r="F71" s="176"/>
      <c r="G71" s="176"/>
      <c r="H71" s="176"/>
      <c r="I71" s="176"/>
      <c r="J71" s="177">
        <f>J346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125</v>
      </c>
      <c r="E72" s="176"/>
      <c r="F72" s="176"/>
      <c r="G72" s="176"/>
      <c r="H72" s="176"/>
      <c r="I72" s="176"/>
      <c r="J72" s="177">
        <f>J457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126</v>
      </c>
      <c r="E73" s="176"/>
      <c r="F73" s="176"/>
      <c r="G73" s="176"/>
      <c r="H73" s="176"/>
      <c r="I73" s="176"/>
      <c r="J73" s="177">
        <f>J517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127</v>
      </c>
      <c r="E74" s="176"/>
      <c r="F74" s="176"/>
      <c r="G74" s="176"/>
      <c r="H74" s="176"/>
      <c r="I74" s="176"/>
      <c r="J74" s="177">
        <f>J607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128</v>
      </c>
      <c r="E75" s="176"/>
      <c r="F75" s="176"/>
      <c r="G75" s="176"/>
      <c r="H75" s="176"/>
      <c r="I75" s="176"/>
      <c r="J75" s="177">
        <f>J608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129</v>
      </c>
      <c r="E76" s="176"/>
      <c r="F76" s="176"/>
      <c r="G76" s="176"/>
      <c r="H76" s="176"/>
      <c r="I76" s="176"/>
      <c r="J76" s="177">
        <f>J661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130</v>
      </c>
      <c r="E77" s="176"/>
      <c r="F77" s="176"/>
      <c r="G77" s="176"/>
      <c r="H77" s="176"/>
      <c r="I77" s="176"/>
      <c r="J77" s="177">
        <f>J702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131</v>
      </c>
      <c r="E78" s="176"/>
      <c r="F78" s="176"/>
      <c r="G78" s="176"/>
      <c r="H78" s="176"/>
      <c r="I78" s="176"/>
      <c r="J78" s="177">
        <f>J823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132</v>
      </c>
      <c r="E79" s="176"/>
      <c r="F79" s="176"/>
      <c r="G79" s="176"/>
      <c r="H79" s="176"/>
      <c r="I79" s="176"/>
      <c r="J79" s="177">
        <f>J925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133</v>
      </c>
      <c r="E80" s="176"/>
      <c r="F80" s="176"/>
      <c r="G80" s="176"/>
      <c r="H80" s="176"/>
      <c r="I80" s="176"/>
      <c r="J80" s="177">
        <f>J957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134</v>
      </c>
      <c r="E81" s="176"/>
      <c r="F81" s="176"/>
      <c r="G81" s="176"/>
      <c r="H81" s="176"/>
      <c r="I81" s="176"/>
      <c r="J81" s="177">
        <f>J968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135</v>
      </c>
      <c r="E82" s="176"/>
      <c r="F82" s="176"/>
      <c r="G82" s="176"/>
      <c r="H82" s="176"/>
      <c r="I82" s="176"/>
      <c r="J82" s="177">
        <f>J971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67"/>
      <c r="C83" s="168"/>
      <c r="D83" s="169" t="s">
        <v>136</v>
      </c>
      <c r="E83" s="170"/>
      <c r="F83" s="170"/>
      <c r="G83" s="170"/>
      <c r="H83" s="170"/>
      <c r="I83" s="170"/>
      <c r="J83" s="171">
        <f>J974</f>
        <v>0</v>
      </c>
      <c r="K83" s="168"/>
      <c r="L83" s="172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73"/>
      <c r="C84" s="174"/>
      <c r="D84" s="175" t="s">
        <v>137</v>
      </c>
      <c r="E84" s="176"/>
      <c r="F84" s="176"/>
      <c r="G84" s="176"/>
      <c r="H84" s="176"/>
      <c r="I84" s="176"/>
      <c r="J84" s="177">
        <f>J975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138</v>
      </c>
      <c r="E85" s="176"/>
      <c r="F85" s="176"/>
      <c r="G85" s="176"/>
      <c r="H85" s="176"/>
      <c r="I85" s="176"/>
      <c r="J85" s="177">
        <f>J983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139</v>
      </c>
      <c r="E86" s="176"/>
      <c r="F86" s="176"/>
      <c r="G86" s="176"/>
      <c r="H86" s="176"/>
      <c r="I86" s="176"/>
      <c r="J86" s="177">
        <f>J990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140</v>
      </c>
      <c r="E87" s="176"/>
      <c r="F87" s="176"/>
      <c r="G87" s="176"/>
      <c r="H87" s="176"/>
      <c r="I87" s="176"/>
      <c r="J87" s="177">
        <f>J1018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3"/>
      <c r="C88" s="174"/>
      <c r="D88" s="175" t="s">
        <v>141</v>
      </c>
      <c r="E88" s="176"/>
      <c r="F88" s="176"/>
      <c r="G88" s="176"/>
      <c r="H88" s="176"/>
      <c r="I88" s="176"/>
      <c r="J88" s="177">
        <f>J1025</f>
        <v>0</v>
      </c>
      <c r="K88" s="174"/>
      <c r="L88" s="17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3"/>
      <c r="C89" s="174"/>
      <c r="D89" s="175" t="s">
        <v>142</v>
      </c>
      <c r="E89" s="176"/>
      <c r="F89" s="176"/>
      <c r="G89" s="176"/>
      <c r="H89" s="176"/>
      <c r="I89" s="176"/>
      <c r="J89" s="177">
        <f>J1033</f>
        <v>0</v>
      </c>
      <c r="K89" s="174"/>
      <c r="L89" s="17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3"/>
      <c r="C90" s="174"/>
      <c r="D90" s="175" t="s">
        <v>143</v>
      </c>
      <c r="E90" s="176"/>
      <c r="F90" s="176"/>
      <c r="G90" s="176"/>
      <c r="H90" s="176"/>
      <c r="I90" s="176"/>
      <c r="J90" s="177">
        <f>J1087</f>
        <v>0</v>
      </c>
      <c r="K90" s="174"/>
      <c r="L90" s="17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3"/>
      <c r="C91" s="174"/>
      <c r="D91" s="175" t="s">
        <v>144</v>
      </c>
      <c r="E91" s="176"/>
      <c r="F91" s="176"/>
      <c r="G91" s="176"/>
      <c r="H91" s="176"/>
      <c r="I91" s="176"/>
      <c r="J91" s="177">
        <f>J1125</f>
        <v>0</v>
      </c>
      <c r="K91" s="174"/>
      <c r="L91" s="178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73"/>
      <c r="C92" s="174"/>
      <c r="D92" s="175" t="s">
        <v>145</v>
      </c>
      <c r="E92" s="176"/>
      <c r="F92" s="176"/>
      <c r="G92" s="176"/>
      <c r="H92" s="176"/>
      <c r="I92" s="176"/>
      <c r="J92" s="177">
        <f>J1141</f>
        <v>0</v>
      </c>
      <c r="K92" s="174"/>
      <c r="L92" s="178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73"/>
      <c r="C93" s="174"/>
      <c r="D93" s="175" t="s">
        <v>146</v>
      </c>
      <c r="E93" s="176"/>
      <c r="F93" s="176"/>
      <c r="G93" s="176"/>
      <c r="H93" s="176"/>
      <c r="I93" s="176"/>
      <c r="J93" s="177">
        <f>J1171</f>
        <v>0</v>
      </c>
      <c r="K93" s="174"/>
      <c r="L93" s="178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73"/>
      <c r="C94" s="174"/>
      <c r="D94" s="175" t="s">
        <v>147</v>
      </c>
      <c r="E94" s="176"/>
      <c r="F94" s="176"/>
      <c r="G94" s="176"/>
      <c r="H94" s="176"/>
      <c r="I94" s="176"/>
      <c r="J94" s="177">
        <f>J1211</f>
        <v>0</v>
      </c>
      <c r="K94" s="174"/>
      <c r="L94" s="178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73"/>
      <c r="C95" s="174"/>
      <c r="D95" s="175" t="s">
        <v>148</v>
      </c>
      <c r="E95" s="176"/>
      <c r="F95" s="176"/>
      <c r="G95" s="176"/>
      <c r="H95" s="176"/>
      <c r="I95" s="176"/>
      <c r="J95" s="177">
        <f>J1259</f>
        <v>0</v>
      </c>
      <c r="K95" s="174"/>
      <c r="L95" s="178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73"/>
      <c r="C96" s="174"/>
      <c r="D96" s="175" t="s">
        <v>149</v>
      </c>
      <c r="E96" s="176"/>
      <c r="F96" s="176"/>
      <c r="G96" s="176"/>
      <c r="H96" s="176"/>
      <c r="I96" s="176"/>
      <c r="J96" s="177">
        <f>J1357</f>
        <v>0</v>
      </c>
      <c r="K96" s="174"/>
      <c r="L96" s="17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3"/>
      <c r="C97" s="174"/>
      <c r="D97" s="175" t="s">
        <v>150</v>
      </c>
      <c r="E97" s="176"/>
      <c r="F97" s="176"/>
      <c r="G97" s="176"/>
      <c r="H97" s="176"/>
      <c r="I97" s="176"/>
      <c r="J97" s="177">
        <f>J1402</f>
        <v>0</v>
      </c>
      <c r="K97" s="174"/>
      <c r="L97" s="17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3" s="2" customFormat="1" ht="6.96" customHeight="1">
      <c r="A103" s="40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24.96" customHeight="1">
      <c r="A104" s="40"/>
      <c r="B104" s="41"/>
      <c r="C104" s="25" t="s">
        <v>151</v>
      </c>
      <c r="D104" s="42"/>
      <c r="E104" s="42"/>
      <c r="F104" s="42"/>
      <c r="G104" s="42"/>
      <c r="H104" s="42"/>
      <c r="I104" s="42"/>
      <c r="J104" s="42"/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2" customHeight="1">
      <c r="A106" s="40"/>
      <c r="B106" s="41"/>
      <c r="C106" s="34" t="s">
        <v>16</v>
      </c>
      <c r="D106" s="42"/>
      <c r="E106" s="42"/>
      <c r="F106" s="42"/>
      <c r="G106" s="42"/>
      <c r="H106" s="42"/>
      <c r="I106" s="42"/>
      <c r="J106" s="42"/>
      <c r="K106" s="42"/>
      <c r="L106" s="13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6.5" customHeight="1">
      <c r="A107" s="40"/>
      <c r="B107" s="41"/>
      <c r="C107" s="42"/>
      <c r="D107" s="42"/>
      <c r="E107" s="162" t="str">
        <f>E7</f>
        <v>Rybniště Areál TO - oprava</v>
      </c>
      <c r="F107" s="34"/>
      <c r="G107" s="34"/>
      <c r="H107" s="34"/>
      <c r="I107" s="42"/>
      <c r="J107" s="42"/>
      <c r="K107" s="42"/>
      <c r="L107" s="13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4" t="s">
        <v>107</v>
      </c>
      <c r="D108" s="42"/>
      <c r="E108" s="42"/>
      <c r="F108" s="42"/>
      <c r="G108" s="42"/>
      <c r="H108" s="42"/>
      <c r="I108" s="42"/>
      <c r="J108" s="42"/>
      <c r="K108" s="42"/>
      <c r="L108" s="136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71" t="str">
        <f>E9</f>
        <v>D1_01_1 - Stavební</v>
      </c>
      <c r="F109" s="42"/>
      <c r="G109" s="42"/>
      <c r="H109" s="42"/>
      <c r="I109" s="42"/>
      <c r="J109" s="42"/>
      <c r="K109" s="42"/>
      <c r="L109" s="136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136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4" t="s">
        <v>21</v>
      </c>
      <c r="D111" s="42"/>
      <c r="E111" s="42"/>
      <c r="F111" s="29" t="str">
        <f>F12</f>
        <v xml:space="preserve"> </v>
      </c>
      <c r="G111" s="42"/>
      <c r="H111" s="42"/>
      <c r="I111" s="34" t="s">
        <v>23</v>
      </c>
      <c r="J111" s="74" t="str">
        <f>IF(J12="","",J12)</f>
        <v>13. 10. 2023</v>
      </c>
      <c r="K111" s="42"/>
      <c r="L111" s="136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136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5.15" customHeight="1">
      <c r="A113" s="40"/>
      <c r="B113" s="41"/>
      <c r="C113" s="34" t="s">
        <v>25</v>
      </c>
      <c r="D113" s="42"/>
      <c r="E113" s="42"/>
      <c r="F113" s="29" t="str">
        <f>E15</f>
        <v>Správa železnic, státní organizace</v>
      </c>
      <c r="G113" s="42"/>
      <c r="H113" s="42"/>
      <c r="I113" s="34" t="s">
        <v>32</v>
      </c>
      <c r="J113" s="38" t="str">
        <f>E21</f>
        <v xml:space="preserve"> </v>
      </c>
      <c r="K113" s="42"/>
      <c r="L113" s="136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5.15" customHeight="1">
      <c r="A114" s="40"/>
      <c r="B114" s="41"/>
      <c r="C114" s="34" t="s">
        <v>30</v>
      </c>
      <c r="D114" s="42"/>
      <c r="E114" s="42"/>
      <c r="F114" s="29" t="str">
        <f>IF(E18="","",E18)</f>
        <v>Vyplň údaj</v>
      </c>
      <c r="G114" s="42"/>
      <c r="H114" s="42"/>
      <c r="I114" s="34" t="s">
        <v>34</v>
      </c>
      <c r="J114" s="38" t="str">
        <f>E24</f>
        <v xml:space="preserve"> </v>
      </c>
      <c r="K114" s="42"/>
      <c r="L114" s="136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0.32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136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11" customFormat="1" ht="29.28" customHeight="1">
      <c r="A116" s="179"/>
      <c r="B116" s="180"/>
      <c r="C116" s="181" t="s">
        <v>152</v>
      </c>
      <c r="D116" s="182" t="s">
        <v>56</v>
      </c>
      <c r="E116" s="182" t="s">
        <v>52</v>
      </c>
      <c r="F116" s="182" t="s">
        <v>53</v>
      </c>
      <c r="G116" s="182" t="s">
        <v>153</v>
      </c>
      <c r="H116" s="182" t="s">
        <v>154</v>
      </c>
      <c r="I116" s="182" t="s">
        <v>155</v>
      </c>
      <c r="J116" s="182" t="s">
        <v>111</v>
      </c>
      <c r="K116" s="183" t="s">
        <v>156</v>
      </c>
      <c r="L116" s="184"/>
      <c r="M116" s="94" t="s">
        <v>19</v>
      </c>
      <c r="N116" s="95" t="s">
        <v>41</v>
      </c>
      <c r="O116" s="95" t="s">
        <v>157</v>
      </c>
      <c r="P116" s="95" t="s">
        <v>158</v>
      </c>
      <c r="Q116" s="95" t="s">
        <v>159</v>
      </c>
      <c r="R116" s="95" t="s">
        <v>160</v>
      </c>
      <c r="S116" s="95" t="s">
        <v>161</v>
      </c>
      <c r="T116" s="96" t="s">
        <v>162</v>
      </c>
      <c r="U116" s="179"/>
      <c r="V116" s="179"/>
      <c r="W116" s="179"/>
      <c r="X116" s="179"/>
      <c r="Y116" s="179"/>
      <c r="Z116" s="179"/>
      <c r="AA116" s="179"/>
      <c r="AB116" s="179"/>
      <c r="AC116" s="179"/>
      <c r="AD116" s="179"/>
      <c r="AE116" s="179"/>
    </row>
    <row r="117" s="2" customFormat="1" ht="22.8" customHeight="1">
      <c r="A117" s="40"/>
      <c r="B117" s="41"/>
      <c r="C117" s="101" t="s">
        <v>163</v>
      </c>
      <c r="D117" s="42"/>
      <c r="E117" s="42"/>
      <c r="F117" s="42"/>
      <c r="G117" s="42"/>
      <c r="H117" s="42"/>
      <c r="I117" s="42"/>
      <c r="J117" s="185">
        <f>BK117</f>
        <v>0</v>
      </c>
      <c r="K117" s="42"/>
      <c r="L117" s="46"/>
      <c r="M117" s="97"/>
      <c r="N117" s="186"/>
      <c r="O117" s="98"/>
      <c r="P117" s="187">
        <f>P118+P974</f>
        <v>0</v>
      </c>
      <c r="Q117" s="98"/>
      <c r="R117" s="187">
        <f>R118+R974</f>
        <v>213.10670794679785</v>
      </c>
      <c r="S117" s="98"/>
      <c r="T117" s="188">
        <f>T118+T974</f>
        <v>116.72027339999998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70</v>
      </c>
      <c r="AU117" s="19" t="s">
        <v>112</v>
      </c>
      <c r="BK117" s="189">
        <f>BK118+BK974</f>
        <v>0</v>
      </c>
    </row>
    <row r="118" s="12" customFormat="1" ht="25.92" customHeight="1">
      <c r="A118" s="12"/>
      <c r="B118" s="190"/>
      <c r="C118" s="191"/>
      <c r="D118" s="192" t="s">
        <v>70</v>
      </c>
      <c r="E118" s="193" t="s">
        <v>164</v>
      </c>
      <c r="F118" s="193" t="s">
        <v>165</v>
      </c>
      <c r="G118" s="191"/>
      <c r="H118" s="191"/>
      <c r="I118" s="194"/>
      <c r="J118" s="195">
        <f>BK118</f>
        <v>0</v>
      </c>
      <c r="K118" s="191"/>
      <c r="L118" s="196"/>
      <c r="M118" s="197"/>
      <c r="N118" s="198"/>
      <c r="O118" s="198"/>
      <c r="P118" s="199">
        <f>P119+P120+P143+P151+P182+P218+P219+P260+P318+P345+P346+P457+P517+P607+P608+P661+P702+P823+P925+P957+P968+P971</f>
        <v>0</v>
      </c>
      <c r="Q118" s="198"/>
      <c r="R118" s="199">
        <f>R119+R120+R143+R151+R182+R218+R219+R260+R318+R345+R346+R457+R517+R607+R608+R661+R702+R823+R925+R957+R968+R971</f>
        <v>205.09374616289784</v>
      </c>
      <c r="S118" s="198"/>
      <c r="T118" s="200">
        <f>T119+T120+T143+T151+T182+T218+T219+T260+T318+T345+T346+T457+T517+T607+T608+T661+T702+T823+T925+T957+T968+T971</f>
        <v>112.77115539999998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79</v>
      </c>
      <c r="AT118" s="202" t="s">
        <v>70</v>
      </c>
      <c r="AU118" s="202" t="s">
        <v>71</v>
      </c>
      <c r="AY118" s="201" t="s">
        <v>166</v>
      </c>
      <c r="BK118" s="203">
        <f>BK119+BK120+BK143+BK151+BK182+BK218+BK219+BK260+BK318+BK345+BK346+BK457+BK517+BK607+BK608+BK661+BK702+BK823+BK925+BK957+BK968+BK971</f>
        <v>0</v>
      </c>
    </row>
    <row r="119" s="12" customFormat="1" ht="22.8" customHeight="1">
      <c r="A119" s="12"/>
      <c r="B119" s="190"/>
      <c r="C119" s="191"/>
      <c r="D119" s="192" t="s">
        <v>70</v>
      </c>
      <c r="E119" s="204" t="s">
        <v>79</v>
      </c>
      <c r="F119" s="204" t="s">
        <v>167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v>0</v>
      </c>
      <c r="Q119" s="198"/>
      <c r="R119" s="199">
        <v>0</v>
      </c>
      <c r="S119" s="198"/>
      <c r="T119" s="200"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79</v>
      </c>
      <c r="AT119" s="202" t="s">
        <v>70</v>
      </c>
      <c r="AU119" s="202" t="s">
        <v>79</v>
      </c>
      <c r="AY119" s="201" t="s">
        <v>166</v>
      </c>
      <c r="BK119" s="203">
        <v>0</v>
      </c>
    </row>
    <row r="120" s="12" customFormat="1" ht="22.8" customHeight="1">
      <c r="A120" s="12"/>
      <c r="B120" s="190"/>
      <c r="C120" s="191"/>
      <c r="D120" s="192" t="s">
        <v>70</v>
      </c>
      <c r="E120" s="204" t="s">
        <v>168</v>
      </c>
      <c r="F120" s="204" t="s">
        <v>169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SUM(P121:P142)</f>
        <v>0</v>
      </c>
      <c r="Q120" s="198"/>
      <c r="R120" s="199">
        <f>SUM(R121:R142)</f>
        <v>0</v>
      </c>
      <c r="S120" s="198"/>
      <c r="T120" s="200">
        <f>SUM(T121:T142)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79</v>
      </c>
      <c r="AT120" s="202" t="s">
        <v>70</v>
      </c>
      <c r="AU120" s="202" t="s">
        <v>79</v>
      </c>
      <c r="AY120" s="201" t="s">
        <v>166</v>
      </c>
      <c r="BK120" s="203">
        <f>SUM(BK121:BK142)</f>
        <v>0</v>
      </c>
    </row>
    <row r="121" s="2" customFormat="1" ht="24.15" customHeight="1">
      <c r="A121" s="40"/>
      <c r="B121" s="41"/>
      <c r="C121" s="206" t="s">
        <v>79</v>
      </c>
      <c r="D121" s="206" t="s">
        <v>170</v>
      </c>
      <c r="E121" s="207" t="s">
        <v>171</v>
      </c>
      <c r="F121" s="208" t="s">
        <v>172</v>
      </c>
      <c r="G121" s="209" t="s">
        <v>173</v>
      </c>
      <c r="H121" s="210">
        <v>0.14399999999999999</v>
      </c>
      <c r="I121" s="211"/>
      <c r="J121" s="212">
        <f>ROUND(I121*H121,2)</f>
        <v>0</v>
      </c>
      <c r="K121" s="208" t="s">
        <v>174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175</v>
      </c>
      <c r="AT121" s="217" t="s">
        <v>170</v>
      </c>
      <c r="AU121" s="217" t="s">
        <v>81</v>
      </c>
      <c r="AY121" s="19" t="s">
        <v>166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175</v>
      </c>
      <c r="BM121" s="217" t="s">
        <v>81</v>
      </c>
    </row>
    <row r="122" s="2" customFormat="1">
      <c r="A122" s="40"/>
      <c r="B122" s="41"/>
      <c r="C122" s="42"/>
      <c r="D122" s="219" t="s">
        <v>176</v>
      </c>
      <c r="E122" s="42"/>
      <c r="F122" s="220" t="s">
        <v>177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176</v>
      </c>
      <c r="AU122" s="19" t="s">
        <v>81</v>
      </c>
    </row>
    <row r="123" s="13" customFormat="1">
      <c r="A123" s="13"/>
      <c r="B123" s="224"/>
      <c r="C123" s="225"/>
      <c r="D123" s="226" t="s">
        <v>178</v>
      </c>
      <c r="E123" s="227" t="s">
        <v>19</v>
      </c>
      <c r="F123" s="228" t="s">
        <v>179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178</v>
      </c>
      <c r="AU123" s="234" t="s">
        <v>81</v>
      </c>
      <c r="AV123" s="13" t="s">
        <v>79</v>
      </c>
      <c r="AW123" s="13" t="s">
        <v>33</v>
      </c>
      <c r="AX123" s="13" t="s">
        <v>71</v>
      </c>
      <c r="AY123" s="234" t="s">
        <v>166</v>
      </c>
    </row>
    <row r="124" s="13" customFormat="1">
      <c r="A124" s="13"/>
      <c r="B124" s="224"/>
      <c r="C124" s="225"/>
      <c r="D124" s="226" t="s">
        <v>178</v>
      </c>
      <c r="E124" s="227" t="s">
        <v>19</v>
      </c>
      <c r="F124" s="228" t="s">
        <v>180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178</v>
      </c>
      <c r="AU124" s="234" t="s">
        <v>81</v>
      </c>
      <c r="AV124" s="13" t="s">
        <v>79</v>
      </c>
      <c r="AW124" s="13" t="s">
        <v>33</v>
      </c>
      <c r="AX124" s="13" t="s">
        <v>71</v>
      </c>
      <c r="AY124" s="234" t="s">
        <v>166</v>
      </c>
    </row>
    <row r="125" s="13" customFormat="1">
      <c r="A125" s="13"/>
      <c r="B125" s="224"/>
      <c r="C125" s="225"/>
      <c r="D125" s="226" t="s">
        <v>178</v>
      </c>
      <c r="E125" s="227" t="s">
        <v>19</v>
      </c>
      <c r="F125" s="228" t="s">
        <v>181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178</v>
      </c>
      <c r="AU125" s="234" t="s">
        <v>81</v>
      </c>
      <c r="AV125" s="13" t="s">
        <v>79</v>
      </c>
      <c r="AW125" s="13" t="s">
        <v>33</v>
      </c>
      <c r="AX125" s="13" t="s">
        <v>71</v>
      </c>
      <c r="AY125" s="234" t="s">
        <v>166</v>
      </c>
    </row>
    <row r="126" s="14" customFormat="1">
      <c r="A126" s="14"/>
      <c r="B126" s="235"/>
      <c r="C126" s="236"/>
      <c r="D126" s="226" t="s">
        <v>178</v>
      </c>
      <c r="E126" s="237" t="s">
        <v>19</v>
      </c>
      <c r="F126" s="238" t="s">
        <v>182</v>
      </c>
      <c r="G126" s="236"/>
      <c r="H126" s="239">
        <v>0.14399999999999999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178</v>
      </c>
      <c r="AU126" s="245" t="s">
        <v>81</v>
      </c>
      <c r="AV126" s="14" t="s">
        <v>81</v>
      </c>
      <c r="AW126" s="14" t="s">
        <v>33</v>
      </c>
      <c r="AX126" s="14" t="s">
        <v>71</v>
      </c>
      <c r="AY126" s="245" t="s">
        <v>166</v>
      </c>
    </row>
    <row r="127" s="15" customFormat="1">
      <c r="A127" s="15"/>
      <c r="B127" s="246"/>
      <c r="C127" s="247"/>
      <c r="D127" s="226" t="s">
        <v>178</v>
      </c>
      <c r="E127" s="248" t="s">
        <v>19</v>
      </c>
      <c r="F127" s="249" t="s">
        <v>183</v>
      </c>
      <c r="G127" s="247"/>
      <c r="H127" s="250">
        <v>0.14399999999999999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178</v>
      </c>
      <c r="AU127" s="256" t="s">
        <v>81</v>
      </c>
      <c r="AV127" s="15" t="s">
        <v>175</v>
      </c>
      <c r="AW127" s="15" t="s">
        <v>33</v>
      </c>
      <c r="AX127" s="15" t="s">
        <v>79</v>
      </c>
      <c r="AY127" s="256" t="s">
        <v>166</v>
      </c>
    </row>
    <row r="128" s="2" customFormat="1" ht="24.15" customHeight="1">
      <c r="A128" s="40"/>
      <c r="B128" s="41"/>
      <c r="C128" s="206" t="s">
        <v>81</v>
      </c>
      <c r="D128" s="206" t="s">
        <v>170</v>
      </c>
      <c r="E128" s="207" t="s">
        <v>184</v>
      </c>
      <c r="F128" s="208" t="s">
        <v>185</v>
      </c>
      <c r="G128" s="209" t="s">
        <v>173</v>
      </c>
      <c r="H128" s="210">
        <v>0.216</v>
      </c>
      <c r="I128" s="211"/>
      <c r="J128" s="212">
        <f>ROUND(I128*H128,2)</f>
        <v>0</v>
      </c>
      <c r="K128" s="208" t="s">
        <v>174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175</v>
      </c>
      <c r="AT128" s="217" t="s">
        <v>170</v>
      </c>
      <c r="AU128" s="217" t="s">
        <v>81</v>
      </c>
      <c r="AY128" s="19" t="s">
        <v>166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175</v>
      </c>
      <c r="BM128" s="217" t="s">
        <v>175</v>
      </c>
    </row>
    <row r="129" s="2" customFormat="1">
      <c r="A129" s="40"/>
      <c r="B129" s="41"/>
      <c r="C129" s="42"/>
      <c r="D129" s="219" t="s">
        <v>176</v>
      </c>
      <c r="E129" s="42"/>
      <c r="F129" s="220" t="s">
        <v>186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176</v>
      </c>
      <c r="AU129" s="19" t="s">
        <v>81</v>
      </c>
    </row>
    <row r="130" s="13" customFormat="1">
      <c r="A130" s="13"/>
      <c r="B130" s="224"/>
      <c r="C130" s="225"/>
      <c r="D130" s="226" t="s">
        <v>178</v>
      </c>
      <c r="E130" s="227" t="s">
        <v>19</v>
      </c>
      <c r="F130" s="228" t="s">
        <v>179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178</v>
      </c>
      <c r="AU130" s="234" t="s">
        <v>81</v>
      </c>
      <c r="AV130" s="13" t="s">
        <v>79</v>
      </c>
      <c r="AW130" s="13" t="s">
        <v>33</v>
      </c>
      <c r="AX130" s="13" t="s">
        <v>71</v>
      </c>
      <c r="AY130" s="234" t="s">
        <v>166</v>
      </c>
    </row>
    <row r="131" s="13" customFormat="1">
      <c r="A131" s="13"/>
      <c r="B131" s="224"/>
      <c r="C131" s="225"/>
      <c r="D131" s="226" t="s">
        <v>178</v>
      </c>
      <c r="E131" s="227" t="s">
        <v>19</v>
      </c>
      <c r="F131" s="228" t="s">
        <v>180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178</v>
      </c>
      <c r="AU131" s="234" t="s">
        <v>81</v>
      </c>
      <c r="AV131" s="13" t="s">
        <v>79</v>
      </c>
      <c r="AW131" s="13" t="s">
        <v>33</v>
      </c>
      <c r="AX131" s="13" t="s">
        <v>71</v>
      </c>
      <c r="AY131" s="234" t="s">
        <v>166</v>
      </c>
    </row>
    <row r="132" s="13" customFormat="1">
      <c r="A132" s="13"/>
      <c r="B132" s="224"/>
      <c r="C132" s="225"/>
      <c r="D132" s="226" t="s">
        <v>178</v>
      </c>
      <c r="E132" s="227" t="s">
        <v>19</v>
      </c>
      <c r="F132" s="228" t="s">
        <v>181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178</v>
      </c>
      <c r="AU132" s="234" t="s">
        <v>81</v>
      </c>
      <c r="AV132" s="13" t="s">
        <v>79</v>
      </c>
      <c r="AW132" s="13" t="s">
        <v>33</v>
      </c>
      <c r="AX132" s="13" t="s">
        <v>71</v>
      </c>
      <c r="AY132" s="234" t="s">
        <v>166</v>
      </c>
    </row>
    <row r="133" s="14" customFormat="1">
      <c r="A133" s="14"/>
      <c r="B133" s="235"/>
      <c r="C133" s="236"/>
      <c r="D133" s="226" t="s">
        <v>178</v>
      </c>
      <c r="E133" s="237" t="s">
        <v>19</v>
      </c>
      <c r="F133" s="238" t="s">
        <v>187</v>
      </c>
      <c r="G133" s="236"/>
      <c r="H133" s="239">
        <v>0.216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178</v>
      </c>
      <c r="AU133" s="245" t="s">
        <v>81</v>
      </c>
      <c r="AV133" s="14" t="s">
        <v>81</v>
      </c>
      <c r="AW133" s="14" t="s">
        <v>33</v>
      </c>
      <c r="AX133" s="14" t="s">
        <v>71</v>
      </c>
      <c r="AY133" s="245" t="s">
        <v>166</v>
      </c>
    </row>
    <row r="134" s="15" customFormat="1">
      <c r="A134" s="15"/>
      <c r="B134" s="246"/>
      <c r="C134" s="247"/>
      <c r="D134" s="226" t="s">
        <v>178</v>
      </c>
      <c r="E134" s="248" t="s">
        <v>19</v>
      </c>
      <c r="F134" s="249" t="s">
        <v>183</v>
      </c>
      <c r="G134" s="247"/>
      <c r="H134" s="250">
        <v>0.216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178</v>
      </c>
      <c r="AU134" s="256" t="s">
        <v>81</v>
      </c>
      <c r="AV134" s="15" t="s">
        <v>175</v>
      </c>
      <c r="AW134" s="15" t="s">
        <v>33</v>
      </c>
      <c r="AX134" s="15" t="s">
        <v>79</v>
      </c>
      <c r="AY134" s="256" t="s">
        <v>166</v>
      </c>
    </row>
    <row r="135" s="2" customFormat="1" ht="16.5" customHeight="1">
      <c r="A135" s="40"/>
      <c r="B135" s="41"/>
      <c r="C135" s="206" t="s">
        <v>188</v>
      </c>
      <c r="D135" s="206" t="s">
        <v>170</v>
      </c>
      <c r="E135" s="207" t="s">
        <v>189</v>
      </c>
      <c r="F135" s="208" t="s">
        <v>190</v>
      </c>
      <c r="G135" s="209" t="s">
        <v>173</v>
      </c>
      <c r="H135" s="210">
        <v>15.472</v>
      </c>
      <c r="I135" s="211"/>
      <c r="J135" s="212">
        <f>ROUND(I135*H135,2)</f>
        <v>0</v>
      </c>
      <c r="K135" s="208" t="s">
        <v>174</v>
      </c>
      <c r="L135" s="46"/>
      <c r="M135" s="213" t="s">
        <v>19</v>
      </c>
      <c r="N135" s="214" t="s">
        <v>42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175</v>
      </c>
      <c r="AT135" s="217" t="s">
        <v>170</v>
      </c>
      <c r="AU135" s="217" t="s">
        <v>81</v>
      </c>
      <c r="AY135" s="19" t="s">
        <v>166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79</v>
      </c>
      <c r="BK135" s="218">
        <f>ROUND(I135*H135,2)</f>
        <v>0</v>
      </c>
      <c r="BL135" s="19" t="s">
        <v>175</v>
      </c>
      <c r="BM135" s="217" t="s">
        <v>191</v>
      </c>
    </row>
    <row r="136" s="2" customFormat="1">
      <c r="A136" s="40"/>
      <c r="B136" s="41"/>
      <c r="C136" s="42"/>
      <c r="D136" s="219" t="s">
        <v>176</v>
      </c>
      <c r="E136" s="42"/>
      <c r="F136" s="220" t="s">
        <v>192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176</v>
      </c>
      <c r="AU136" s="19" t="s">
        <v>81</v>
      </c>
    </row>
    <row r="137" s="13" customFormat="1">
      <c r="A137" s="13"/>
      <c r="B137" s="224"/>
      <c r="C137" s="225"/>
      <c r="D137" s="226" t="s">
        <v>178</v>
      </c>
      <c r="E137" s="227" t="s">
        <v>19</v>
      </c>
      <c r="F137" s="228" t="s">
        <v>179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178</v>
      </c>
      <c r="AU137" s="234" t="s">
        <v>81</v>
      </c>
      <c r="AV137" s="13" t="s">
        <v>79</v>
      </c>
      <c r="AW137" s="13" t="s">
        <v>33</v>
      </c>
      <c r="AX137" s="13" t="s">
        <v>71</v>
      </c>
      <c r="AY137" s="234" t="s">
        <v>166</v>
      </c>
    </row>
    <row r="138" s="13" customFormat="1">
      <c r="A138" s="13"/>
      <c r="B138" s="224"/>
      <c r="C138" s="225"/>
      <c r="D138" s="226" t="s">
        <v>178</v>
      </c>
      <c r="E138" s="227" t="s">
        <v>19</v>
      </c>
      <c r="F138" s="228" t="s">
        <v>193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178</v>
      </c>
      <c r="AU138" s="234" t="s">
        <v>81</v>
      </c>
      <c r="AV138" s="13" t="s">
        <v>79</v>
      </c>
      <c r="AW138" s="13" t="s">
        <v>33</v>
      </c>
      <c r="AX138" s="13" t="s">
        <v>71</v>
      </c>
      <c r="AY138" s="234" t="s">
        <v>166</v>
      </c>
    </row>
    <row r="139" s="13" customFormat="1">
      <c r="A139" s="13"/>
      <c r="B139" s="224"/>
      <c r="C139" s="225"/>
      <c r="D139" s="226" t="s">
        <v>178</v>
      </c>
      <c r="E139" s="227" t="s">
        <v>19</v>
      </c>
      <c r="F139" s="228" t="s">
        <v>181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178</v>
      </c>
      <c r="AU139" s="234" t="s">
        <v>81</v>
      </c>
      <c r="AV139" s="13" t="s">
        <v>79</v>
      </c>
      <c r="AW139" s="13" t="s">
        <v>33</v>
      </c>
      <c r="AX139" s="13" t="s">
        <v>71</v>
      </c>
      <c r="AY139" s="234" t="s">
        <v>166</v>
      </c>
    </row>
    <row r="140" s="14" customFormat="1">
      <c r="A140" s="14"/>
      <c r="B140" s="235"/>
      <c r="C140" s="236"/>
      <c r="D140" s="226" t="s">
        <v>178</v>
      </c>
      <c r="E140" s="237" t="s">
        <v>19</v>
      </c>
      <c r="F140" s="238" t="s">
        <v>194</v>
      </c>
      <c r="G140" s="236"/>
      <c r="H140" s="239">
        <v>14.898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178</v>
      </c>
      <c r="AU140" s="245" t="s">
        <v>81</v>
      </c>
      <c r="AV140" s="14" t="s">
        <v>81</v>
      </c>
      <c r="AW140" s="14" t="s">
        <v>33</v>
      </c>
      <c r="AX140" s="14" t="s">
        <v>71</v>
      </c>
      <c r="AY140" s="245" t="s">
        <v>166</v>
      </c>
    </row>
    <row r="141" s="14" customFormat="1">
      <c r="A141" s="14"/>
      <c r="B141" s="235"/>
      <c r="C141" s="236"/>
      <c r="D141" s="226" t="s">
        <v>178</v>
      </c>
      <c r="E141" s="237" t="s">
        <v>19</v>
      </c>
      <c r="F141" s="238" t="s">
        <v>195</v>
      </c>
      <c r="G141" s="236"/>
      <c r="H141" s="239">
        <v>0.57399999999999995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178</v>
      </c>
      <c r="AU141" s="245" t="s">
        <v>81</v>
      </c>
      <c r="AV141" s="14" t="s">
        <v>81</v>
      </c>
      <c r="AW141" s="14" t="s">
        <v>33</v>
      </c>
      <c r="AX141" s="14" t="s">
        <v>71</v>
      </c>
      <c r="AY141" s="245" t="s">
        <v>166</v>
      </c>
    </row>
    <row r="142" s="15" customFormat="1">
      <c r="A142" s="15"/>
      <c r="B142" s="246"/>
      <c r="C142" s="247"/>
      <c r="D142" s="226" t="s">
        <v>178</v>
      </c>
      <c r="E142" s="248" t="s">
        <v>19</v>
      </c>
      <c r="F142" s="249" t="s">
        <v>183</v>
      </c>
      <c r="G142" s="247"/>
      <c r="H142" s="250">
        <v>15.472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178</v>
      </c>
      <c r="AU142" s="256" t="s">
        <v>81</v>
      </c>
      <c r="AV142" s="15" t="s">
        <v>175</v>
      </c>
      <c r="AW142" s="15" t="s">
        <v>33</v>
      </c>
      <c r="AX142" s="15" t="s">
        <v>79</v>
      </c>
      <c r="AY142" s="256" t="s">
        <v>166</v>
      </c>
    </row>
    <row r="143" s="12" customFormat="1" ht="22.8" customHeight="1">
      <c r="A143" s="12"/>
      <c r="B143" s="190"/>
      <c r="C143" s="191"/>
      <c r="D143" s="192" t="s">
        <v>70</v>
      </c>
      <c r="E143" s="204" t="s">
        <v>8</v>
      </c>
      <c r="F143" s="204" t="s">
        <v>196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SUM(P144:P150)</f>
        <v>0</v>
      </c>
      <c r="Q143" s="198"/>
      <c r="R143" s="199">
        <f>SUM(R144:R150)</f>
        <v>0.018448104400000002</v>
      </c>
      <c r="S143" s="198"/>
      <c r="T143" s="200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79</v>
      </c>
      <c r="AT143" s="202" t="s">
        <v>70</v>
      </c>
      <c r="AU143" s="202" t="s">
        <v>79</v>
      </c>
      <c r="AY143" s="201" t="s">
        <v>166</v>
      </c>
      <c r="BK143" s="203">
        <f>SUM(BK144:BK150)</f>
        <v>0</v>
      </c>
    </row>
    <row r="144" s="2" customFormat="1" ht="24.15" customHeight="1">
      <c r="A144" s="40"/>
      <c r="B144" s="41"/>
      <c r="C144" s="206" t="s">
        <v>175</v>
      </c>
      <c r="D144" s="206" t="s">
        <v>170</v>
      </c>
      <c r="E144" s="207" t="s">
        <v>197</v>
      </c>
      <c r="F144" s="208" t="s">
        <v>198</v>
      </c>
      <c r="G144" s="209" t="s">
        <v>199</v>
      </c>
      <c r="H144" s="210">
        <v>21.670000000000002</v>
      </c>
      <c r="I144" s="211"/>
      <c r="J144" s="212">
        <f>ROUND(I144*H144,2)</f>
        <v>0</v>
      </c>
      <c r="K144" s="208" t="s">
        <v>174</v>
      </c>
      <c r="L144" s="46"/>
      <c r="M144" s="213" t="s">
        <v>19</v>
      </c>
      <c r="N144" s="214" t="s">
        <v>42</v>
      </c>
      <c r="O144" s="86"/>
      <c r="P144" s="215">
        <f>O144*H144</f>
        <v>0</v>
      </c>
      <c r="Q144" s="215">
        <v>0.00085132000000000003</v>
      </c>
      <c r="R144" s="215">
        <f>Q144*H144</f>
        <v>0.018448104400000002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175</v>
      </c>
      <c r="AT144" s="217" t="s">
        <v>170</v>
      </c>
      <c r="AU144" s="217" t="s">
        <v>81</v>
      </c>
      <c r="AY144" s="19" t="s">
        <v>166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79</v>
      </c>
      <c r="BK144" s="218">
        <f>ROUND(I144*H144,2)</f>
        <v>0</v>
      </c>
      <c r="BL144" s="19" t="s">
        <v>175</v>
      </c>
      <c r="BM144" s="217" t="s">
        <v>200</v>
      </c>
    </row>
    <row r="145" s="2" customFormat="1">
      <c r="A145" s="40"/>
      <c r="B145" s="41"/>
      <c r="C145" s="42"/>
      <c r="D145" s="219" t="s">
        <v>176</v>
      </c>
      <c r="E145" s="42"/>
      <c r="F145" s="220" t="s">
        <v>201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176</v>
      </c>
      <c r="AU145" s="19" t="s">
        <v>81</v>
      </c>
    </row>
    <row r="146" s="13" customFormat="1">
      <c r="A146" s="13"/>
      <c r="B146" s="224"/>
      <c r="C146" s="225"/>
      <c r="D146" s="226" t="s">
        <v>178</v>
      </c>
      <c r="E146" s="227" t="s">
        <v>19</v>
      </c>
      <c r="F146" s="228" t="s">
        <v>179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178</v>
      </c>
      <c r="AU146" s="234" t="s">
        <v>81</v>
      </c>
      <c r="AV146" s="13" t="s">
        <v>79</v>
      </c>
      <c r="AW146" s="13" t="s">
        <v>33</v>
      </c>
      <c r="AX146" s="13" t="s">
        <v>71</v>
      </c>
      <c r="AY146" s="234" t="s">
        <v>166</v>
      </c>
    </row>
    <row r="147" s="14" customFormat="1">
      <c r="A147" s="14"/>
      <c r="B147" s="235"/>
      <c r="C147" s="236"/>
      <c r="D147" s="226" t="s">
        <v>178</v>
      </c>
      <c r="E147" s="237" t="s">
        <v>19</v>
      </c>
      <c r="F147" s="238" t="s">
        <v>202</v>
      </c>
      <c r="G147" s="236"/>
      <c r="H147" s="239">
        <v>21.670000000000002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178</v>
      </c>
      <c r="AU147" s="245" t="s">
        <v>81</v>
      </c>
      <c r="AV147" s="14" t="s">
        <v>81</v>
      </c>
      <c r="AW147" s="14" t="s">
        <v>33</v>
      </c>
      <c r="AX147" s="14" t="s">
        <v>71</v>
      </c>
      <c r="AY147" s="245" t="s">
        <v>166</v>
      </c>
    </row>
    <row r="148" s="15" customFormat="1">
      <c r="A148" s="15"/>
      <c r="B148" s="246"/>
      <c r="C148" s="247"/>
      <c r="D148" s="226" t="s">
        <v>178</v>
      </c>
      <c r="E148" s="248" t="s">
        <v>19</v>
      </c>
      <c r="F148" s="249" t="s">
        <v>183</v>
      </c>
      <c r="G148" s="247"/>
      <c r="H148" s="250">
        <v>21.670000000000002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178</v>
      </c>
      <c r="AU148" s="256" t="s">
        <v>81</v>
      </c>
      <c r="AV148" s="15" t="s">
        <v>175</v>
      </c>
      <c r="AW148" s="15" t="s">
        <v>33</v>
      </c>
      <c r="AX148" s="15" t="s">
        <v>79</v>
      </c>
      <c r="AY148" s="256" t="s">
        <v>166</v>
      </c>
    </row>
    <row r="149" s="2" customFormat="1" ht="24.15" customHeight="1">
      <c r="A149" s="40"/>
      <c r="B149" s="41"/>
      <c r="C149" s="206" t="s">
        <v>203</v>
      </c>
      <c r="D149" s="206" t="s">
        <v>170</v>
      </c>
      <c r="E149" s="207" t="s">
        <v>204</v>
      </c>
      <c r="F149" s="208" t="s">
        <v>205</v>
      </c>
      <c r="G149" s="209" t="s">
        <v>199</v>
      </c>
      <c r="H149" s="210">
        <v>21.670000000000002</v>
      </c>
      <c r="I149" s="211"/>
      <c r="J149" s="212">
        <f>ROUND(I149*H149,2)</f>
        <v>0</v>
      </c>
      <c r="K149" s="208" t="s">
        <v>174</v>
      </c>
      <c r="L149" s="46"/>
      <c r="M149" s="213" t="s">
        <v>19</v>
      </c>
      <c r="N149" s="214" t="s">
        <v>42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175</v>
      </c>
      <c r="AT149" s="217" t="s">
        <v>170</v>
      </c>
      <c r="AU149" s="217" t="s">
        <v>81</v>
      </c>
      <c r="AY149" s="19" t="s">
        <v>166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79</v>
      </c>
      <c r="BK149" s="218">
        <f>ROUND(I149*H149,2)</f>
        <v>0</v>
      </c>
      <c r="BL149" s="19" t="s">
        <v>175</v>
      </c>
      <c r="BM149" s="217" t="s">
        <v>206</v>
      </c>
    </row>
    <row r="150" s="2" customFormat="1">
      <c r="A150" s="40"/>
      <c r="B150" s="41"/>
      <c r="C150" s="42"/>
      <c r="D150" s="219" t="s">
        <v>176</v>
      </c>
      <c r="E150" s="42"/>
      <c r="F150" s="220" t="s">
        <v>207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176</v>
      </c>
      <c r="AU150" s="19" t="s">
        <v>81</v>
      </c>
    </row>
    <row r="151" s="12" customFormat="1" ht="22.8" customHeight="1">
      <c r="A151" s="12"/>
      <c r="B151" s="190"/>
      <c r="C151" s="191"/>
      <c r="D151" s="192" t="s">
        <v>70</v>
      </c>
      <c r="E151" s="204" t="s">
        <v>208</v>
      </c>
      <c r="F151" s="204" t="s">
        <v>209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SUM(P152:P181)</f>
        <v>0</v>
      </c>
      <c r="Q151" s="198"/>
      <c r="R151" s="199">
        <f>SUM(R152:R181)</f>
        <v>0</v>
      </c>
      <c r="S151" s="198"/>
      <c r="T151" s="200">
        <f>SUM(T152:T181)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79</v>
      </c>
      <c r="AT151" s="202" t="s">
        <v>70</v>
      </c>
      <c r="AU151" s="202" t="s">
        <v>79</v>
      </c>
      <c r="AY151" s="201" t="s">
        <v>166</v>
      </c>
      <c r="BK151" s="203">
        <f>SUM(BK152:BK181)</f>
        <v>0</v>
      </c>
    </row>
    <row r="152" s="2" customFormat="1" ht="33" customHeight="1">
      <c r="A152" s="40"/>
      <c r="B152" s="41"/>
      <c r="C152" s="206" t="s">
        <v>191</v>
      </c>
      <c r="D152" s="206" t="s">
        <v>170</v>
      </c>
      <c r="E152" s="207" t="s">
        <v>210</v>
      </c>
      <c r="F152" s="208" t="s">
        <v>211</v>
      </c>
      <c r="G152" s="209" t="s">
        <v>173</v>
      </c>
      <c r="H152" s="210">
        <v>15.472</v>
      </c>
      <c r="I152" s="211"/>
      <c r="J152" s="212">
        <f>ROUND(I152*H152,2)</f>
        <v>0</v>
      </c>
      <c r="K152" s="208" t="s">
        <v>174</v>
      </c>
      <c r="L152" s="46"/>
      <c r="M152" s="213" t="s">
        <v>19</v>
      </c>
      <c r="N152" s="214" t="s">
        <v>42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175</v>
      </c>
      <c r="AT152" s="217" t="s">
        <v>170</v>
      </c>
      <c r="AU152" s="217" t="s">
        <v>81</v>
      </c>
      <c r="AY152" s="19" t="s">
        <v>166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79</v>
      </c>
      <c r="BK152" s="218">
        <f>ROUND(I152*H152,2)</f>
        <v>0</v>
      </c>
      <c r="BL152" s="19" t="s">
        <v>175</v>
      </c>
      <c r="BM152" s="217" t="s">
        <v>212</v>
      </c>
    </row>
    <row r="153" s="2" customFormat="1">
      <c r="A153" s="40"/>
      <c r="B153" s="41"/>
      <c r="C153" s="42"/>
      <c r="D153" s="219" t="s">
        <v>176</v>
      </c>
      <c r="E153" s="42"/>
      <c r="F153" s="220" t="s">
        <v>213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176</v>
      </c>
      <c r="AU153" s="19" t="s">
        <v>81</v>
      </c>
    </row>
    <row r="154" s="13" customFormat="1">
      <c r="A154" s="13"/>
      <c r="B154" s="224"/>
      <c r="C154" s="225"/>
      <c r="D154" s="226" t="s">
        <v>178</v>
      </c>
      <c r="E154" s="227" t="s">
        <v>19</v>
      </c>
      <c r="F154" s="228" t="s">
        <v>179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178</v>
      </c>
      <c r="AU154" s="234" t="s">
        <v>81</v>
      </c>
      <c r="AV154" s="13" t="s">
        <v>79</v>
      </c>
      <c r="AW154" s="13" t="s">
        <v>33</v>
      </c>
      <c r="AX154" s="13" t="s">
        <v>71</v>
      </c>
      <c r="AY154" s="234" t="s">
        <v>166</v>
      </c>
    </row>
    <row r="155" s="13" customFormat="1">
      <c r="A155" s="13"/>
      <c r="B155" s="224"/>
      <c r="C155" s="225"/>
      <c r="D155" s="226" t="s">
        <v>178</v>
      </c>
      <c r="E155" s="227" t="s">
        <v>19</v>
      </c>
      <c r="F155" s="228" t="s">
        <v>214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178</v>
      </c>
      <c r="AU155" s="234" t="s">
        <v>81</v>
      </c>
      <c r="AV155" s="13" t="s">
        <v>79</v>
      </c>
      <c r="AW155" s="13" t="s">
        <v>33</v>
      </c>
      <c r="AX155" s="13" t="s">
        <v>71</v>
      </c>
      <c r="AY155" s="234" t="s">
        <v>166</v>
      </c>
    </row>
    <row r="156" s="13" customFormat="1">
      <c r="A156" s="13"/>
      <c r="B156" s="224"/>
      <c r="C156" s="225"/>
      <c r="D156" s="226" t="s">
        <v>178</v>
      </c>
      <c r="E156" s="227" t="s">
        <v>19</v>
      </c>
      <c r="F156" s="228" t="s">
        <v>181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178</v>
      </c>
      <c r="AU156" s="234" t="s">
        <v>81</v>
      </c>
      <c r="AV156" s="13" t="s">
        <v>79</v>
      </c>
      <c r="AW156" s="13" t="s">
        <v>33</v>
      </c>
      <c r="AX156" s="13" t="s">
        <v>71</v>
      </c>
      <c r="AY156" s="234" t="s">
        <v>166</v>
      </c>
    </row>
    <row r="157" s="14" customFormat="1">
      <c r="A157" s="14"/>
      <c r="B157" s="235"/>
      <c r="C157" s="236"/>
      <c r="D157" s="226" t="s">
        <v>178</v>
      </c>
      <c r="E157" s="237" t="s">
        <v>19</v>
      </c>
      <c r="F157" s="238" t="s">
        <v>194</v>
      </c>
      <c r="G157" s="236"/>
      <c r="H157" s="239">
        <v>14.898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178</v>
      </c>
      <c r="AU157" s="245" t="s">
        <v>81</v>
      </c>
      <c r="AV157" s="14" t="s">
        <v>81</v>
      </c>
      <c r="AW157" s="14" t="s">
        <v>33</v>
      </c>
      <c r="AX157" s="14" t="s">
        <v>71</v>
      </c>
      <c r="AY157" s="245" t="s">
        <v>166</v>
      </c>
    </row>
    <row r="158" s="14" customFormat="1">
      <c r="A158" s="14"/>
      <c r="B158" s="235"/>
      <c r="C158" s="236"/>
      <c r="D158" s="226" t="s">
        <v>178</v>
      </c>
      <c r="E158" s="237" t="s">
        <v>19</v>
      </c>
      <c r="F158" s="238" t="s">
        <v>195</v>
      </c>
      <c r="G158" s="236"/>
      <c r="H158" s="239">
        <v>0.57399999999999995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178</v>
      </c>
      <c r="AU158" s="245" t="s">
        <v>81</v>
      </c>
      <c r="AV158" s="14" t="s">
        <v>81</v>
      </c>
      <c r="AW158" s="14" t="s">
        <v>33</v>
      </c>
      <c r="AX158" s="14" t="s">
        <v>71</v>
      </c>
      <c r="AY158" s="245" t="s">
        <v>166</v>
      </c>
    </row>
    <row r="159" s="15" customFormat="1">
      <c r="A159" s="15"/>
      <c r="B159" s="246"/>
      <c r="C159" s="247"/>
      <c r="D159" s="226" t="s">
        <v>178</v>
      </c>
      <c r="E159" s="248" t="s">
        <v>19</v>
      </c>
      <c r="F159" s="249" t="s">
        <v>183</v>
      </c>
      <c r="G159" s="247"/>
      <c r="H159" s="250">
        <v>15.472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178</v>
      </c>
      <c r="AU159" s="256" t="s">
        <v>81</v>
      </c>
      <c r="AV159" s="15" t="s">
        <v>175</v>
      </c>
      <c r="AW159" s="15" t="s">
        <v>33</v>
      </c>
      <c r="AX159" s="15" t="s">
        <v>79</v>
      </c>
      <c r="AY159" s="256" t="s">
        <v>166</v>
      </c>
    </row>
    <row r="160" s="2" customFormat="1" ht="33" customHeight="1">
      <c r="A160" s="40"/>
      <c r="B160" s="41"/>
      <c r="C160" s="206" t="s">
        <v>215</v>
      </c>
      <c r="D160" s="206" t="s">
        <v>170</v>
      </c>
      <c r="E160" s="207" t="s">
        <v>216</v>
      </c>
      <c r="F160" s="208" t="s">
        <v>217</v>
      </c>
      <c r="G160" s="209" t="s">
        <v>173</v>
      </c>
      <c r="H160" s="210">
        <v>61.887999999999998</v>
      </c>
      <c r="I160" s="211"/>
      <c r="J160" s="212">
        <f>ROUND(I160*H160,2)</f>
        <v>0</v>
      </c>
      <c r="K160" s="208" t="s">
        <v>174</v>
      </c>
      <c r="L160" s="46"/>
      <c r="M160" s="213" t="s">
        <v>19</v>
      </c>
      <c r="N160" s="214" t="s">
        <v>42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175</v>
      </c>
      <c r="AT160" s="217" t="s">
        <v>170</v>
      </c>
      <c r="AU160" s="217" t="s">
        <v>81</v>
      </c>
      <c r="AY160" s="19" t="s">
        <v>166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79</v>
      </c>
      <c r="BK160" s="218">
        <f>ROUND(I160*H160,2)</f>
        <v>0</v>
      </c>
      <c r="BL160" s="19" t="s">
        <v>175</v>
      </c>
      <c r="BM160" s="217" t="s">
        <v>218</v>
      </c>
    </row>
    <row r="161" s="2" customFormat="1">
      <c r="A161" s="40"/>
      <c r="B161" s="41"/>
      <c r="C161" s="42"/>
      <c r="D161" s="219" t="s">
        <v>176</v>
      </c>
      <c r="E161" s="42"/>
      <c r="F161" s="220" t="s">
        <v>219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176</v>
      </c>
      <c r="AU161" s="19" t="s">
        <v>81</v>
      </c>
    </row>
    <row r="162" s="14" customFormat="1">
      <c r="A162" s="14"/>
      <c r="B162" s="235"/>
      <c r="C162" s="236"/>
      <c r="D162" s="226" t="s">
        <v>178</v>
      </c>
      <c r="E162" s="237" t="s">
        <v>19</v>
      </c>
      <c r="F162" s="238" t="s">
        <v>220</v>
      </c>
      <c r="G162" s="236"/>
      <c r="H162" s="239">
        <v>61.887999999999998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178</v>
      </c>
      <c r="AU162" s="245" t="s">
        <v>81</v>
      </c>
      <c r="AV162" s="14" t="s">
        <v>81</v>
      </c>
      <c r="AW162" s="14" t="s">
        <v>33</v>
      </c>
      <c r="AX162" s="14" t="s">
        <v>71</v>
      </c>
      <c r="AY162" s="245" t="s">
        <v>166</v>
      </c>
    </row>
    <row r="163" s="15" customFormat="1">
      <c r="A163" s="15"/>
      <c r="B163" s="246"/>
      <c r="C163" s="247"/>
      <c r="D163" s="226" t="s">
        <v>178</v>
      </c>
      <c r="E163" s="248" t="s">
        <v>19</v>
      </c>
      <c r="F163" s="249" t="s">
        <v>183</v>
      </c>
      <c r="G163" s="247"/>
      <c r="H163" s="250">
        <v>61.887999999999998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178</v>
      </c>
      <c r="AU163" s="256" t="s">
        <v>81</v>
      </c>
      <c r="AV163" s="15" t="s">
        <v>175</v>
      </c>
      <c r="AW163" s="15" t="s">
        <v>33</v>
      </c>
      <c r="AX163" s="15" t="s">
        <v>79</v>
      </c>
      <c r="AY163" s="256" t="s">
        <v>166</v>
      </c>
    </row>
    <row r="164" s="2" customFormat="1" ht="37.8" customHeight="1">
      <c r="A164" s="40"/>
      <c r="B164" s="41"/>
      <c r="C164" s="206" t="s">
        <v>200</v>
      </c>
      <c r="D164" s="206" t="s">
        <v>170</v>
      </c>
      <c r="E164" s="207" t="s">
        <v>221</v>
      </c>
      <c r="F164" s="208" t="s">
        <v>222</v>
      </c>
      <c r="G164" s="209" t="s">
        <v>173</v>
      </c>
      <c r="H164" s="210">
        <v>29.795999999999999</v>
      </c>
      <c r="I164" s="211"/>
      <c r="J164" s="212">
        <f>ROUND(I164*H164,2)</f>
        <v>0</v>
      </c>
      <c r="K164" s="208" t="s">
        <v>174</v>
      </c>
      <c r="L164" s="46"/>
      <c r="M164" s="213" t="s">
        <v>19</v>
      </c>
      <c r="N164" s="214" t="s">
        <v>42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175</v>
      </c>
      <c r="AT164" s="217" t="s">
        <v>170</v>
      </c>
      <c r="AU164" s="217" t="s">
        <v>81</v>
      </c>
      <c r="AY164" s="19" t="s">
        <v>166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79</v>
      </c>
      <c r="BK164" s="218">
        <f>ROUND(I164*H164,2)</f>
        <v>0</v>
      </c>
      <c r="BL164" s="19" t="s">
        <v>175</v>
      </c>
      <c r="BM164" s="217" t="s">
        <v>208</v>
      </c>
    </row>
    <row r="165" s="2" customFormat="1">
      <c r="A165" s="40"/>
      <c r="B165" s="41"/>
      <c r="C165" s="42"/>
      <c r="D165" s="219" t="s">
        <v>176</v>
      </c>
      <c r="E165" s="42"/>
      <c r="F165" s="220" t="s">
        <v>223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176</v>
      </c>
      <c r="AU165" s="19" t="s">
        <v>81</v>
      </c>
    </row>
    <row r="166" s="13" customFormat="1">
      <c r="A166" s="13"/>
      <c r="B166" s="224"/>
      <c r="C166" s="225"/>
      <c r="D166" s="226" t="s">
        <v>178</v>
      </c>
      <c r="E166" s="227" t="s">
        <v>19</v>
      </c>
      <c r="F166" s="228" t="s">
        <v>179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178</v>
      </c>
      <c r="AU166" s="234" t="s">
        <v>81</v>
      </c>
      <c r="AV166" s="13" t="s">
        <v>79</v>
      </c>
      <c r="AW166" s="13" t="s">
        <v>33</v>
      </c>
      <c r="AX166" s="13" t="s">
        <v>71</v>
      </c>
      <c r="AY166" s="234" t="s">
        <v>166</v>
      </c>
    </row>
    <row r="167" s="13" customFormat="1">
      <c r="A167" s="13"/>
      <c r="B167" s="224"/>
      <c r="C167" s="225"/>
      <c r="D167" s="226" t="s">
        <v>178</v>
      </c>
      <c r="E167" s="227" t="s">
        <v>19</v>
      </c>
      <c r="F167" s="228" t="s">
        <v>224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178</v>
      </c>
      <c r="AU167" s="234" t="s">
        <v>81</v>
      </c>
      <c r="AV167" s="13" t="s">
        <v>79</v>
      </c>
      <c r="AW167" s="13" t="s">
        <v>33</v>
      </c>
      <c r="AX167" s="13" t="s">
        <v>71</v>
      </c>
      <c r="AY167" s="234" t="s">
        <v>166</v>
      </c>
    </row>
    <row r="168" s="13" customFormat="1">
      <c r="A168" s="13"/>
      <c r="B168" s="224"/>
      <c r="C168" s="225"/>
      <c r="D168" s="226" t="s">
        <v>178</v>
      </c>
      <c r="E168" s="227" t="s">
        <v>19</v>
      </c>
      <c r="F168" s="228" t="s">
        <v>181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178</v>
      </c>
      <c r="AU168" s="234" t="s">
        <v>81</v>
      </c>
      <c r="AV168" s="13" t="s">
        <v>79</v>
      </c>
      <c r="AW168" s="13" t="s">
        <v>33</v>
      </c>
      <c r="AX168" s="13" t="s">
        <v>71</v>
      </c>
      <c r="AY168" s="234" t="s">
        <v>166</v>
      </c>
    </row>
    <row r="169" s="14" customFormat="1">
      <c r="A169" s="14"/>
      <c r="B169" s="235"/>
      <c r="C169" s="236"/>
      <c r="D169" s="226" t="s">
        <v>178</v>
      </c>
      <c r="E169" s="237" t="s">
        <v>19</v>
      </c>
      <c r="F169" s="238" t="s">
        <v>225</v>
      </c>
      <c r="G169" s="236"/>
      <c r="H169" s="239">
        <v>29.795999999999999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178</v>
      </c>
      <c r="AU169" s="245" t="s">
        <v>81</v>
      </c>
      <c r="AV169" s="14" t="s">
        <v>81</v>
      </c>
      <c r="AW169" s="14" t="s">
        <v>33</v>
      </c>
      <c r="AX169" s="14" t="s">
        <v>71</v>
      </c>
      <c r="AY169" s="245" t="s">
        <v>166</v>
      </c>
    </row>
    <row r="170" s="15" customFormat="1">
      <c r="A170" s="15"/>
      <c r="B170" s="246"/>
      <c r="C170" s="247"/>
      <c r="D170" s="226" t="s">
        <v>178</v>
      </c>
      <c r="E170" s="248" t="s">
        <v>19</v>
      </c>
      <c r="F170" s="249" t="s">
        <v>183</v>
      </c>
      <c r="G170" s="247"/>
      <c r="H170" s="250">
        <v>29.795999999999999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178</v>
      </c>
      <c r="AU170" s="256" t="s">
        <v>81</v>
      </c>
      <c r="AV170" s="15" t="s">
        <v>175</v>
      </c>
      <c r="AW170" s="15" t="s">
        <v>33</v>
      </c>
      <c r="AX170" s="15" t="s">
        <v>79</v>
      </c>
      <c r="AY170" s="256" t="s">
        <v>166</v>
      </c>
    </row>
    <row r="171" s="2" customFormat="1" ht="37.8" customHeight="1">
      <c r="A171" s="40"/>
      <c r="B171" s="41"/>
      <c r="C171" s="206" t="s">
        <v>226</v>
      </c>
      <c r="D171" s="206" t="s">
        <v>170</v>
      </c>
      <c r="E171" s="207" t="s">
        <v>227</v>
      </c>
      <c r="F171" s="208" t="s">
        <v>228</v>
      </c>
      <c r="G171" s="209" t="s">
        <v>173</v>
      </c>
      <c r="H171" s="210">
        <v>417.14400000000001</v>
      </c>
      <c r="I171" s="211"/>
      <c r="J171" s="212">
        <f>ROUND(I171*H171,2)</f>
        <v>0</v>
      </c>
      <c r="K171" s="208" t="s">
        <v>174</v>
      </c>
      <c r="L171" s="46"/>
      <c r="M171" s="213" t="s">
        <v>19</v>
      </c>
      <c r="N171" s="214" t="s">
        <v>42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175</v>
      </c>
      <c r="AT171" s="217" t="s">
        <v>170</v>
      </c>
      <c r="AU171" s="217" t="s">
        <v>81</v>
      </c>
      <c r="AY171" s="19" t="s">
        <v>166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79</v>
      </c>
      <c r="BK171" s="218">
        <f>ROUND(I171*H171,2)</f>
        <v>0</v>
      </c>
      <c r="BL171" s="19" t="s">
        <v>175</v>
      </c>
      <c r="BM171" s="217" t="s">
        <v>229</v>
      </c>
    </row>
    <row r="172" s="2" customFormat="1">
      <c r="A172" s="40"/>
      <c r="B172" s="41"/>
      <c r="C172" s="42"/>
      <c r="D172" s="219" t="s">
        <v>176</v>
      </c>
      <c r="E172" s="42"/>
      <c r="F172" s="220" t="s">
        <v>230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176</v>
      </c>
      <c r="AU172" s="19" t="s">
        <v>81</v>
      </c>
    </row>
    <row r="173" s="14" customFormat="1">
      <c r="A173" s="14"/>
      <c r="B173" s="235"/>
      <c r="C173" s="236"/>
      <c r="D173" s="226" t="s">
        <v>178</v>
      </c>
      <c r="E173" s="237" t="s">
        <v>19</v>
      </c>
      <c r="F173" s="238" t="s">
        <v>231</v>
      </c>
      <c r="G173" s="236"/>
      <c r="H173" s="239">
        <v>417.14400000000001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178</v>
      </c>
      <c r="AU173" s="245" t="s">
        <v>81</v>
      </c>
      <c r="AV173" s="14" t="s">
        <v>81</v>
      </c>
      <c r="AW173" s="14" t="s">
        <v>33</v>
      </c>
      <c r="AX173" s="14" t="s">
        <v>71</v>
      </c>
      <c r="AY173" s="245" t="s">
        <v>166</v>
      </c>
    </row>
    <row r="174" s="15" customFormat="1">
      <c r="A174" s="15"/>
      <c r="B174" s="246"/>
      <c r="C174" s="247"/>
      <c r="D174" s="226" t="s">
        <v>178</v>
      </c>
      <c r="E174" s="248" t="s">
        <v>19</v>
      </c>
      <c r="F174" s="249" t="s">
        <v>183</v>
      </c>
      <c r="G174" s="247"/>
      <c r="H174" s="250">
        <v>417.14400000000001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178</v>
      </c>
      <c r="AU174" s="256" t="s">
        <v>81</v>
      </c>
      <c r="AV174" s="15" t="s">
        <v>175</v>
      </c>
      <c r="AW174" s="15" t="s">
        <v>33</v>
      </c>
      <c r="AX174" s="15" t="s">
        <v>79</v>
      </c>
      <c r="AY174" s="256" t="s">
        <v>166</v>
      </c>
    </row>
    <row r="175" s="2" customFormat="1" ht="24.15" customHeight="1">
      <c r="A175" s="40"/>
      <c r="B175" s="41"/>
      <c r="C175" s="206" t="s">
        <v>206</v>
      </c>
      <c r="D175" s="206" t="s">
        <v>170</v>
      </c>
      <c r="E175" s="207" t="s">
        <v>232</v>
      </c>
      <c r="F175" s="208" t="s">
        <v>233</v>
      </c>
      <c r="G175" s="209" t="s">
        <v>173</v>
      </c>
      <c r="H175" s="210">
        <v>15.472</v>
      </c>
      <c r="I175" s="211"/>
      <c r="J175" s="212">
        <f>ROUND(I175*H175,2)</f>
        <v>0</v>
      </c>
      <c r="K175" s="208" t="s">
        <v>174</v>
      </c>
      <c r="L175" s="46"/>
      <c r="M175" s="213" t="s">
        <v>19</v>
      </c>
      <c r="N175" s="214" t="s">
        <v>42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175</v>
      </c>
      <c r="AT175" s="217" t="s">
        <v>170</v>
      </c>
      <c r="AU175" s="217" t="s">
        <v>81</v>
      </c>
      <c r="AY175" s="19" t="s">
        <v>166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79</v>
      </c>
      <c r="BK175" s="218">
        <f>ROUND(I175*H175,2)</f>
        <v>0</v>
      </c>
      <c r="BL175" s="19" t="s">
        <v>175</v>
      </c>
      <c r="BM175" s="217" t="s">
        <v>234</v>
      </c>
    </row>
    <row r="176" s="2" customFormat="1">
      <c r="A176" s="40"/>
      <c r="B176" s="41"/>
      <c r="C176" s="42"/>
      <c r="D176" s="219" t="s">
        <v>176</v>
      </c>
      <c r="E176" s="42"/>
      <c r="F176" s="220" t="s">
        <v>235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176</v>
      </c>
      <c r="AU176" s="19" t="s">
        <v>81</v>
      </c>
    </row>
    <row r="177" s="13" customFormat="1">
      <c r="A177" s="13"/>
      <c r="B177" s="224"/>
      <c r="C177" s="225"/>
      <c r="D177" s="226" t="s">
        <v>178</v>
      </c>
      <c r="E177" s="227" t="s">
        <v>19</v>
      </c>
      <c r="F177" s="228" t="s">
        <v>179</v>
      </c>
      <c r="G177" s="225"/>
      <c r="H177" s="227" t="s">
        <v>19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178</v>
      </c>
      <c r="AU177" s="234" t="s">
        <v>81</v>
      </c>
      <c r="AV177" s="13" t="s">
        <v>79</v>
      </c>
      <c r="AW177" s="13" t="s">
        <v>33</v>
      </c>
      <c r="AX177" s="13" t="s">
        <v>71</v>
      </c>
      <c r="AY177" s="234" t="s">
        <v>166</v>
      </c>
    </row>
    <row r="178" s="13" customFormat="1">
      <c r="A178" s="13"/>
      <c r="B178" s="224"/>
      <c r="C178" s="225"/>
      <c r="D178" s="226" t="s">
        <v>178</v>
      </c>
      <c r="E178" s="227" t="s">
        <v>19</v>
      </c>
      <c r="F178" s="228" t="s">
        <v>181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178</v>
      </c>
      <c r="AU178" s="234" t="s">
        <v>81</v>
      </c>
      <c r="AV178" s="13" t="s">
        <v>79</v>
      </c>
      <c r="AW178" s="13" t="s">
        <v>33</v>
      </c>
      <c r="AX178" s="13" t="s">
        <v>71</v>
      </c>
      <c r="AY178" s="234" t="s">
        <v>166</v>
      </c>
    </row>
    <row r="179" s="14" customFormat="1">
      <c r="A179" s="14"/>
      <c r="B179" s="235"/>
      <c r="C179" s="236"/>
      <c r="D179" s="226" t="s">
        <v>178</v>
      </c>
      <c r="E179" s="237" t="s">
        <v>19</v>
      </c>
      <c r="F179" s="238" t="s">
        <v>236</v>
      </c>
      <c r="G179" s="236"/>
      <c r="H179" s="239">
        <v>0.57399999999999995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178</v>
      </c>
      <c r="AU179" s="245" t="s">
        <v>81</v>
      </c>
      <c r="AV179" s="14" t="s">
        <v>81</v>
      </c>
      <c r="AW179" s="14" t="s">
        <v>33</v>
      </c>
      <c r="AX179" s="14" t="s">
        <v>71</v>
      </c>
      <c r="AY179" s="245" t="s">
        <v>166</v>
      </c>
    </row>
    <row r="180" s="14" customFormat="1">
      <c r="A180" s="14"/>
      <c r="B180" s="235"/>
      <c r="C180" s="236"/>
      <c r="D180" s="226" t="s">
        <v>178</v>
      </c>
      <c r="E180" s="237" t="s">
        <v>19</v>
      </c>
      <c r="F180" s="238" t="s">
        <v>237</v>
      </c>
      <c r="G180" s="236"/>
      <c r="H180" s="239">
        <v>14.898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178</v>
      </c>
      <c r="AU180" s="245" t="s">
        <v>81</v>
      </c>
      <c r="AV180" s="14" t="s">
        <v>81</v>
      </c>
      <c r="AW180" s="14" t="s">
        <v>33</v>
      </c>
      <c r="AX180" s="14" t="s">
        <v>71</v>
      </c>
      <c r="AY180" s="245" t="s">
        <v>166</v>
      </c>
    </row>
    <row r="181" s="15" customFormat="1">
      <c r="A181" s="15"/>
      <c r="B181" s="246"/>
      <c r="C181" s="247"/>
      <c r="D181" s="226" t="s">
        <v>178</v>
      </c>
      <c r="E181" s="248" t="s">
        <v>19</v>
      </c>
      <c r="F181" s="249" t="s">
        <v>183</v>
      </c>
      <c r="G181" s="247"/>
      <c r="H181" s="250">
        <v>15.472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178</v>
      </c>
      <c r="AU181" s="256" t="s">
        <v>81</v>
      </c>
      <c r="AV181" s="15" t="s">
        <v>175</v>
      </c>
      <c r="AW181" s="15" t="s">
        <v>33</v>
      </c>
      <c r="AX181" s="15" t="s">
        <v>79</v>
      </c>
      <c r="AY181" s="256" t="s">
        <v>166</v>
      </c>
    </row>
    <row r="182" s="12" customFormat="1" ht="22.8" customHeight="1">
      <c r="A182" s="12"/>
      <c r="B182" s="190"/>
      <c r="C182" s="191"/>
      <c r="D182" s="192" t="s">
        <v>70</v>
      </c>
      <c r="E182" s="204" t="s">
        <v>238</v>
      </c>
      <c r="F182" s="204" t="s">
        <v>239</v>
      </c>
      <c r="G182" s="191"/>
      <c r="H182" s="191"/>
      <c r="I182" s="194"/>
      <c r="J182" s="205">
        <f>BK182</f>
        <v>0</v>
      </c>
      <c r="K182" s="191"/>
      <c r="L182" s="196"/>
      <c r="M182" s="197"/>
      <c r="N182" s="198"/>
      <c r="O182" s="198"/>
      <c r="P182" s="199">
        <f>SUM(P183:P217)</f>
        <v>0</v>
      </c>
      <c r="Q182" s="198"/>
      <c r="R182" s="199">
        <f>SUM(R183:R217)</f>
        <v>5.5419999999999998</v>
      </c>
      <c r="S182" s="198"/>
      <c r="T182" s="200">
        <f>SUM(T183:T217)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1" t="s">
        <v>79</v>
      </c>
      <c r="AT182" s="202" t="s">
        <v>70</v>
      </c>
      <c r="AU182" s="202" t="s">
        <v>79</v>
      </c>
      <c r="AY182" s="201" t="s">
        <v>166</v>
      </c>
      <c r="BK182" s="203">
        <f>SUM(BK183:BK217)</f>
        <v>0</v>
      </c>
    </row>
    <row r="183" s="2" customFormat="1" ht="24.15" customHeight="1">
      <c r="A183" s="40"/>
      <c r="B183" s="41"/>
      <c r="C183" s="206" t="s">
        <v>240</v>
      </c>
      <c r="D183" s="206" t="s">
        <v>170</v>
      </c>
      <c r="E183" s="207" t="s">
        <v>241</v>
      </c>
      <c r="F183" s="208" t="s">
        <v>242</v>
      </c>
      <c r="G183" s="209" t="s">
        <v>243</v>
      </c>
      <c r="H183" s="210">
        <v>29.795999999999999</v>
      </c>
      <c r="I183" s="211"/>
      <c r="J183" s="212">
        <f>ROUND(I183*H183,2)</f>
        <v>0</v>
      </c>
      <c r="K183" s="208" t="s">
        <v>174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175</v>
      </c>
      <c r="AT183" s="217" t="s">
        <v>170</v>
      </c>
      <c r="AU183" s="217" t="s">
        <v>81</v>
      </c>
      <c r="AY183" s="19" t="s">
        <v>166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79</v>
      </c>
      <c r="BK183" s="218">
        <f>ROUND(I183*H183,2)</f>
        <v>0</v>
      </c>
      <c r="BL183" s="19" t="s">
        <v>175</v>
      </c>
      <c r="BM183" s="217" t="s">
        <v>244</v>
      </c>
    </row>
    <row r="184" s="2" customFormat="1">
      <c r="A184" s="40"/>
      <c r="B184" s="41"/>
      <c r="C184" s="42"/>
      <c r="D184" s="219" t="s">
        <v>176</v>
      </c>
      <c r="E184" s="42"/>
      <c r="F184" s="220" t="s">
        <v>245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176</v>
      </c>
      <c r="AU184" s="19" t="s">
        <v>81</v>
      </c>
    </row>
    <row r="185" s="13" customFormat="1">
      <c r="A185" s="13"/>
      <c r="B185" s="224"/>
      <c r="C185" s="225"/>
      <c r="D185" s="226" t="s">
        <v>178</v>
      </c>
      <c r="E185" s="227" t="s">
        <v>19</v>
      </c>
      <c r="F185" s="228" t="s">
        <v>179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178</v>
      </c>
      <c r="AU185" s="234" t="s">
        <v>81</v>
      </c>
      <c r="AV185" s="13" t="s">
        <v>79</v>
      </c>
      <c r="AW185" s="13" t="s">
        <v>33</v>
      </c>
      <c r="AX185" s="13" t="s">
        <v>71</v>
      </c>
      <c r="AY185" s="234" t="s">
        <v>166</v>
      </c>
    </row>
    <row r="186" s="13" customFormat="1">
      <c r="A186" s="13"/>
      <c r="B186" s="224"/>
      <c r="C186" s="225"/>
      <c r="D186" s="226" t="s">
        <v>178</v>
      </c>
      <c r="E186" s="227" t="s">
        <v>19</v>
      </c>
      <c r="F186" s="228" t="s">
        <v>181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178</v>
      </c>
      <c r="AU186" s="234" t="s">
        <v>81</v>
      </c>
      <c r="AV186" s="13" t="s">
        <v>79</v>
      </c>
      <c r="AW186" s="13" t="s">
        <v>33</v>
      </c>
      <c r="AX186" s="13" t="s">
        <v>71</v>
      </c>
      <c r="AY186" s="234" t="s">
        <v>166</v>
      </c>
    </row>
    <row r="187" s="14" customFormat="1">
      <c r="A187" s="14"/>
      <c r="B187" s="235"/>
      <c r="C187" s="236"/>
      <c r="D187" s="226" t="s">
        <v>178</v>
      </c>
      <c r="E187" s="237" t="s">
        <v>19</v>
      </c>
      <c r="F187" s="238" t="s">
        <v>246</v>
      </c>
      <c r="G187" s="236"/>
      <c r="H187" s="239">
        <v>29.795999999999999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178</v>
      </c>
      <c r="AU187" s="245" t="s">
        <v>81</v>
      </c>
      <c r="AV187" s="14" t="s">
        <v>81</v>
      </c>
      <c r="AW187" s="14" t="s">
        <v>33</v>
      </c>
      <c r="AX187" s="14" t="s">
        <v>71</v>
      </c>
      <c r="AY187" s="245" t="s">
        <v>166</v>
      </c>
    </row>
    <row r="188" s="15" customFormat="1">
      <c r="A188" s="15"/>
      <c r="B188" s="246"/>
      <c r="C188" s="247"/>
      <c r="D188" s="226" t="s">
        <v>178</v>
      </c>
      <c r="E188" s="248" t="s">
        <v>19</v>
      </c>
      <c r="F188" s="249" t="s">
        <v>183</v>
      </c>
      <c r="G188" s="247"/>
      <c r="H188" s="250">
        <v>29.795999999999999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178</v>
      </c>
      <c r="AU188" s="256" t="s">
        <v>81</v>
      </c>
      <c r="AV188" s="15" t="s">
        <v>175</v>
      </c>
      <c r="AW188" s="15" t="s">
        <v>33</v>
      </c>
      <c r="AX188" s="15" t="s">
        <v>79</v>
      </c>
      <c r="AY188" s="256" t="s">
        <v>166</v>
      </c>
    </row>
    <row r="189" s="2" customFormat="1" ht="24.15" customHeight="1">
      <c r="A189" s="40"/>
      <c r="B189" s="41"/>
      <c r="C189" s="206" t="s">
        <v>212</v>
      </c>
      <c r="D189" s="206" t="s">
        <v>170</v>
      </c>
      <c r="E189" s="207" t="s">
        <v>247</v>
      </c>
      <c r="F189" s="208" t="s">
        <v>248</v>
      </c>
      <c r="G189" s="209" t="s">
        <v>173</v>
      </c>
      <c r="H189" s="210">
        <v>15.472</v>
      </c>
      <c r="I189" s="211"/>
      <c r="J189" s="212">
        <f>ROUND(I189*H189,2)</f>
        <v>0</v>
      </c>
      <c r="K189" s="208" t="s">
        <v>174</v>
      </c>
      <c r="L189" s="46"/>
      <c r="M189" s="213" t="s">
        <v>19</v>
      </c>
      <c r="N189" s="214" t="s">
        <v>42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175</v>
      </c>
      <c r="AT189" s="217" t="s">
        <v>170</v>
      </c>
      <c r="AU189" s="217" t="s">
        <v>81</v>
      </c>
      <c r="AY189" s="19" t="s">
        <v>166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79</v>
      </c>
      <c r="BK189" s="218">
        <f>ROUND(I189*H189,2)</f>
        <v>0</v>
      </c>
      <c r="BL189" s="19" t="s">
        <v>175</v>
      </c>
      <c r="BM189" s="217" t="s">
        <v>249</v>
      </c>
    </row>
    <row r="190" s="2" customFormat="1">
      <c r="A190" s="40"/>
      <c r="B190" s="41"/>
      <c r="C190" s="42"/>
      <c r="D190" s="219" t="s">
        <v>176</v>
      </c>
      <c r="E190" s="42"/>
      <c r="F190" s="220" t="s">
        <v>250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176</v>
      </c>
      <c r="AU190" s="19" t="s">
        <v>81</v>
      </c>
    </row>
    <row r="191" s="13" customFormat="1">
      <c r="A191" s="13"/>
      <c r="B191" s="224"/>
      <c r="C191" s="225"/>
      <c r="D191" s="226" t="s">
        <v>178</v>
      </c>
      <c r="E191" s="227" t="s">
        <v>19</v>
      </c>
      <c r="F191" s="228" t="s">
        <v>179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178</v>
      </c>
      <c r="AU191" s="234" t="s">
        <v>81</v>
      </c>
      <c r="AV191" s="13" t="s">
        <v>79</v>
      </c>
      <c r="AW191" s="13" t="s">
        <v>33</v>
      </c>
      <c r="AX191" s="13" t="s">
        <v>71</v>
      </c>
      <c r="AY191" s="234" t="s">
        <v>166</v>
      </c>
    </row>
    <row r="192" s="13" customFormat="1">
      <c r="A192" s="13"/>
      <c r="B192" s="224"/>
      <c r="C192" s="225"/>
      <c r="D192" s="226" t="s">
        <v>178</v>
      </c>
      <c r="E192" s="227" t="s">
        <v>19</v>
      </c>
      <c r="F192" s="228" t="s">
        <v>181</v>
      </c>
      <c r="G192" s="225"/>
      <c r="H192" s="227" t="s">
        <v>19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178</v>
      </c>
      <c r="AU192" s="234" t="s">
        <v>81</v>
      </c>
      <c r="AV192" s="13" t="s">
        <v>79</v>
      </c>
      <c r="AW192" s="13" t="s">
        <v>33</v>
      </c>
      <c r="AX192" s="13" t="s">
        <v>71</v>
      </c>
      <c r="AY192" s="234" t="s">
        <v>166</v>
      </c>
    </row>
    <row r="193" s="14" customFormat="1">
      <c r="A193" s="14"/>
      <c r="B193" s="235"/>
      <c r="C193" s="236"/>
      <c r="D193" s="226" t="s">
        <v>178</v>
      </c>
      <c r="E193" s="237" t="s">
        <v>19</v>
      </c>
      <c r="F193" s="238" t="s">
        <v>251</v>
      </c>
      <c r="G193" s="236"/>
      <c r="H193" s="239">
        <v>15.472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178</v>
      </c>
      <c r="AU193" s="245" t="s">
        <v>81</v>
      </c>
      <c r="AV193" s="14" t="s">
        <v>81</v>
      </c>
      <c r="AW193" s="14" t="s">
        <v>33</v>
      </c>
      <c r="AX193" s="14" t="s">
        <v>71</v>
      </c>
      <c r="AY193" s="245" t="s">
        <v>166</v>
      </c>
    </row>
    <row r="194" s="15" customFormat="1">
      <c r="A194" s="15"/>
      <c r="B194" s="246"/>
      <c r="C194" s="247"/>
      <c r="D194" s="226" t="s">
        <v>178</v>
      </c>
      <c r="E194" s="248" t="s">
        <v>19</v>
      </c>
      <c r="F194" s="249" t="s">
        <v>183</v>
      </c>
      <c r="G194" s="247"/>
      <c r="H194" s="250">
        <v>15.472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178</v>
      </c>
      <c r="AU194" s="256" t="s">
        <v>81</v>
      </c>
      <c r="AV194" s="15" t="s">
        <v>175</v>
      </c>
      <c r="AW194" s="15" t="s">
        <v>33</v>
      </c>
      <c r="AX194" s="15" t="s">
        <v>79</v>
      </c>
      <c r="AY194" s="256" t="s">
        <v>166</v>
      </c>
    </row>
    <row r="195" s="2" customFormat="1" ht="16.5" customHeight="1">
      <c r="A195" s="40"/>
      <c r="B195" s="41"/>
      <c r="C195" s="206" t="s">
        <v>168</v>
      </c>
      <c r="D195" s="206" t="s">
        <v>170</v>
      </c>
      <c r="E195" s="207" t="s">
        <v>252</v>
      </c>
      <c r="F195" s="208" t="s">
        <v>253</v>
      </c>
      <c r="G195" s="209" t="s">
        <v>173</v>
      </c>
      <c r="H195" s="210">
        <v>0.57399999999999995</v>
      </c>
      <c r="I195" s="211"/>
      <c r="J195" s="212">
        <f>ROUND(I195*H195,2)</f>
        <v>0</v>
      </c>
      <c r="K195" s="208" t="s">
        <v>19</v>
      </c>
      <c r="L195" s="46"/>
      <c r="M195" s="213" t="s">
        <v>19</v>
      </c>
      <c r="N195" s="214" t="s">
        <v>42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175</v>
      </c>
      <c r="AT195" s="217" t="s">
        <v>170</v>
      </c>
      <c r="AU195" s="217" t="s">
        <v>81</v>
      </c>
      <c r="AY195" s="19" t="s">
        <v>166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79</v>
      </c>
      <c r="BK195" s="218">
        <f>ROUND(I195*H195,2)</f>
        <v>0</v>
      </c>
      <c r="BL195" s="19" t="s">
        <v>175</v>
      </c>
      <c r="BM195" s="217" t="s">
        <v>254</v>
      </c>
    </row>
    <row r="196" s="13" customFormat="1">
      <c r="A196" s="13"/>
      <c r="B196" s="224"/>
      <c r="C196" s="225"/>
      <c r="D196" s="226" t="s">
        <v>178</v>
      </c>
      <c r="E196" s="227" t="s">
        <v>19</v>
      </c>
      <c r="F196" s="228" t="s">
        <v>179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178</v>
      </c>
      <c r="AU196" s="234" t="s">
        <v>81</v>
      </c>
      <c r="AV196" s="13" t="s">
        <v>79</v>
      </c>
      <c r="AW196" s="13" t="s">
        <v>33</v>
      </c>
      <c r="AX196" s="13" t="s">
        <v>71</v>
      </c>
      <c r="AY196" s="234" t="s">
        <v>166</v>
      </c>
    </row>
    <row r="197" s="13" customFormat="1">
      <c r="A197" s="13"/>
      <c r="B197" s="224"/>
      <c r="C197" s="225"/>
      <c r="D197" s="226" t="s">
        <v>178</v>
      </c>
      <c r="E197" s="227" t="s">
        <v>19</v>
      </c>
      <c r="F197" s="228" t="s">
        <v>181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178</v>
      </c>
      <c r="AU197" s="234" t="s">
        <v>81</v>
      </c>
      <c r="AV197" s="13" t="s">
        <v>79</v>
      </c>
      <c r="AW197" s="13" t="s">
        <v>33</v>
      </c>
      <c r="AX197" s="13" t="s">
        <v>71</v>
      </c>
      <c r="AY197" s="234" t="s">
        <v>166</v>
      </c>
    </row>
    <row r="198" s="14" customFormat="1">
      <c r="A198" s="14"/>
      <c r="B198" s="235"/>
      <c r="C198" s="236"/>
      <c r="D198" s="226" t="s">
        <v>178</v>
      </c>
      <c r="E198" s="237" t="s">
        <v>19</v>
      </c>
      <c r="F198" s="238" t="s">
        <v>195</v>
      </c>
      <c r="G198" s="236"/>
      <c r="H198" s="239">
        <v>0.57399999999999995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178</v>
      </c>
      <c r="AU198" s="245" t="s">
        <v>81</v>
      </c>
      <c r="AV198" s="14" t="s">
        <v>81</v>
      </c>
      <c r="AW198" s="14" t="s">
        <v>33</v>
      </c>
      <c r="AX198" s="14" t="s">
        <v>71</v>
      </c>
      <c r="AY198" s="245" t="s">
        <v>166</v>
      </c>
    </row>
    <row r="199" s="15" customFormat="1">
      <c r="A199" s="15"/>
      <c r="B199" s="246"/>
      <c r="C199" s="247"/>
      <c r="D199" s="226" t="s">
        <v>178</v>
      </c>
      <c r="E199" s="248" t="s">
        <v>19</v>
      </c>
      <c r="F199" s="249" t="s">
        <v>183</v>
      </c>
      <c r="G199" s="247"/>
      <c r="H199" s="250">
        <v>0.57399999999999995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178</v>
      </c>
      <c r="AU199" s="256" t="s">
        <v>81</v>
      </c>
      <c r="AV199" s="15" t="s">
        <v>175</v>
      </c>
      <c r="AW199" s="15" t="s">
        <v>33</v>
      </c>
      <c r="AX199" s="15" t="s">
        <v>79</v>
      </c>
      <c r="AY199" s="256" t="s">
        <v>166</v>
      </c>
    </row>
    <row r="200" s="2" customFormat="1" ht="37.8" customHeight="1">
      <c r="A200" s="40"/>
      <c r="B200" s="41"/>
      <c r="C200" s="206" t="s">
        <v>218</v>
      </c>
      <c r="D200" s="206" t="s">
        <v>170</v>
      </c>
      <c r="E200" s="207" t="s">
        <v>255</v>
      </c>
      <c r="F200" s="208" t="s">
        <v>256</v>
      </c>
      <c r="G200" s="209" t="s">
        <v>173</v>
      </c>
      <c r="H200" s="210">
        <v>0.32000000000000001</v>
      </c>
      <c r="I200" s="211"/>
      <c r="J200" s="212">
        <f>ROUND(I200*H200,2)</f>
        <v>0</v>
      </c>
      <c r="K200" s="208" t="s">
        <v>174</v>
      </c>
      <c r="L200" s="46"/>
      <c r="M200" s="213" t="s">
        <v>19</v>
      </c>
      <c r="N200" s="214" t="s">
        <v>42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175</v>
      </c>
      <c r="AT200" s="217" t="s">
        <v>170</v>
      </c>
      <c r="AU200" s="217" t="s">
        <v>81</v>
      </c>
      <c r="AY200" s="19" t="s">
        <v>166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79</v>
      </c>
      <c r="BK200" s="218">
        <f>ROUND(I200*H200,2)</f>
        <v>0</v>
      </c>
      <c r="BL200" s="19" t="s">
        <v>175</v>
      </c>
      <c r="BM200" s="217" t="s">
        <v>257</v>
      </c>
    </row>
    <row r="201" s="2" customFormat="1">
      <c r="A201" s="40"/>
      <c r="B201" s="41"/>
      <c r="C201" s="42"/>
      <c r="D201" s="219" t="s">
        <v>176</v>
      </c>
      <c r="E201" s="42"/>
      <c r="F201" s="220" t="s">
        <v>258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176</v>
      </c>
      <c r="AU201" s="19" t="s">
        <v>81</v>
      </c>
    </row>
    <row r="202" s="13" customFormat="1">
      <c r="A202" s="13"/>
      <c r="B202" s="224"/>
      <c r="C202" s="225"/>
      <c r="D202" s="226" t="s">
        <v>178</v>
      </c>
      <c r="E202" s="227" t="s">
        <v>19</v>
      </c>
      <c r="F202" s="228" t="s">
        <v>179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178</v>
      </c>
      <c r="AU202" s="234" t="s">
        <v>81</v>
      </c>
      <c r="AV202" s="13" t="s">
        <v>79</v>
      </c>
      <c r="AW202" s="13" t="s">
        <v>33</v>
      </c>
      <c r="AX202" s="13" t="s">
        <v>71</v>
      </c>
      <c r="AY202" s="234" t="s">
        <v>166</v>
      </c>
    </row>
    <row r="203" s="13" customFormat="1">
      <c r="A203" s="13"/>
      <c r="B203" s="224"/>
      <c r="C203" s="225"/>
      <c r="D203" s="226" t="s">
        <v>178</v>
      </c>
      <c r="E203" s="227" t="s">
        <v>19</v>
      </c>
      <c r="F203" s="228" t="s">
        <v>181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178</v>
      </c>
      <c r="AU203" s="234" t="s">
        <v>81</v>
      </c>
      <c r="AV203" s="13" t="s">
        <v>79</v>
      </c>
      <c r="AW203" s="13" t="s">
        <v>33</v>
      </c>
      <c r="AX203" s="13" t="s">
        <v>71</v>
      </c>
      <c r="AY203" s="234" t="s">
        <v>166</v>
      </c>
    </row>
    <row r="204" s="14" customFormat="1">
      <c r="A204" s="14"/>
      <c r="B204" s="235"/>
      <c r="C204" s="236"/>
      <c r="D204" s="226" t="s">
        <v>178</v>
      </c>
      <c r="E204" s="237" t="s">
        <v>19</v>
      </c>
      <c r="F204" s="238" t="s">
        <v>259</v>
      </c>
      <c r="G204" s="236"/>
      <c r="H204" s="239">
        <v>0.32000000000000001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178</v>
      </c>
      <c r="AU204" s="245" t="s">
        <v>81</v>
      </c>
      <c r="AV204" s="14" t="s">
        <v>81</v>
      </c>
      <c r="AW204" s="14" t="s">
        <v>33</v>
      </c>
      <c r="AX204" s="14" t="s">
        <v>71</v>
      </c>
      <c r="AY204" s="245" t="s">
        <v>166</v>
      </c>
    </row>
    <row r="205" s="15" customFormat="1">
      <c r="A205" s="15"/>
      <c r="B205" s="246"/>
      <c r="C205" s="247"/>
      <c r="D205" s="226" t="s">
        <v>178</v>
      </c>
      <c r="E205" s="248" t="s">
        <v>19</v>
      </c>
      <c r="F205" s="249" t="s">
        <v>183</v>
      </c>
      <c r="G205" s="247"/>
      <c r="H205" s="250">
        <v>0.32000000000000001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178</v>
      </c>
      <c r="AU205" s="256" t="s">
        <v>81</v>
      </c>
      <c r="AV205" s="15" t="s">
        <v>175</v>
      </c>
      <c r="AW205" s="15" t="s">
        <v>33</v>
      </c>
      <c r="AX205" s="15" t="s">
        <v>79</v>
      </c>
      <c r="AY205" s="256" t="s">
        <v>166</v>
      </c>
    </row>
    <row r="206" s="2" customFormat="1" ht="16.5" customHeight="1">
      <c r="A206" s="40"/>
      <c r="B206" s="41"/>
      <c r="C206" s="257" t="s">
        <v>8</v>
      </c>
      <c r="D206" s="257" t="s">
        <v>260</v>
      </c>
      <c r="E206" s="258" t="s">
        <v>261</v>
      </c>
      <c r="F206" s="259" t="s">
        <v>262</v>
      </c>
      <c r="G206" s="260" t="s">
        <v>243</v>
      </c>
      <c r="H206" s="261">
        <v>0.59199999999999997</v>
      </c>
      <c r="I206" s="262"/>
      <c r="J206" s="263">
        <f>ROUND(I206*H206,2)</f>
        <v>0</v>
      </c>
      <c r="K206" s="259" t="s">
        <v>174</v>
      </c>
      <c r="L206" s="264"/>
      <c r="M206" s="265" t="s">
        <v>19</v>
      </c>
      <c r="N206" s="266" t="s">
        <v>42</v>
      </c>
      <c r="O206" s="86"/>
      <c r="P206" s="215">
        <f>O206*H206</f>
        <v>0</v>
      </c>
      <c r="Q206" s="215">
        <v>1</v>
      </c>
      <c r="R206" s="215">
        <f>Q206*H206</f>
        <v>0.59199999999999997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200</v>
      </c>
      <c r="AT206" s="217" t="s">
        <v>260</v>
      </c>
      <c r="AU206" s="217" t="s">
        <v>81</v>
      </c>
      <c r="AY206" s="19" t="s">
        <v>166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79</v>
      </c>
      <c r="BK206" s="218">
        <f>ROUND(I206*H206,2)</f>
        <v>0</v>
      </c>
      <c r="BL206" s="19" t="s">
        <v>175</v>
      </c>
      <c r="BM206" s="217" t="s">
        <v>263</v>
      </c>
    </row>
    <row r="207" s="14" customFormat="1">
      <c r="A207" s="14"/>
      <c r="B207" s="235"/>
      <c r="C207" s="236"/>
      <c r="D207" s="226" t="s">
        <v>178</v>
      </c>
      <c r="E207" s="237" t="s">
        <v>19</v>
      </c>
      <c r="F207" s="238" t="s">
        <v>264</v>
      </c>
      <c r="G207" s="236"/>
      <c r="H207" s="239">
        <v>0.59199999999999997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178</v>
      </c>
      <c r="AU207" s="245" t="s">
        <v>81</v>
      </c>
      <c r="AV207" s="14" t="s">
        <v>81</v>
      </c>
      <c r="AW207" s="14" t="s">
        <v>33</v>
      </c>
      <c r="AX207" s="14" t="s">
        <v>71</v>
      </c>
      <c r="AY207" s="245" t="s">
        <v>166</v>
      </c>
    </row>
    <row r="208" s="15" customFormat="1">
      <c r="A208" s="15"/>
      <c r="B208" s="246"/>
      <c r="C208" s="247"/>
      <c r="D208" s="226" t="s">
        <v>178</v>
      </c>
      <c r="E208" s="248" t="s">
        <v>19</v>
      </c>
      <c r="F208" s="249" t="s">
        <v>183</v>
      </c>
      <c r="G208" s="247"/>
      <c r="H208" s="250">
        <v>0.59199999999999997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178</v>
      </c>
      <c r="AU208" s="256" t="s">
        <v>81</v>
      </c>
      <c r="AV208" s="15" t="s">
        <v>175</v>
      </c>
      <c r="AW208" s="15" t="s">
        <v>33</v>
      </c>
      <c r="AX208" s="15" t="s">
        <v>79</v>
      </c>
      <c r="AY208" s="256" t="s">
        <v>166</v>
      </c>
    </row>
    <row r="209" s="2" customFormat="1" ht="37.8" customHeight="1">
      <c r="A209" s="40"/>
      <c r="B209" s="41"/>
      <c r="C209" s="206" t="s">
        <v>208</v>
      </c>
      <c r="D209" s="206" t="s">
        <v>170</v>
      </c>
      <c r="E209" s="207" t="s">
        <v>265</v>
      </c>
      <c r="F209" s="208" t="s">
        <v>266</v>
      </c>
      <c r="G209" s="209" t="s">
        <v>173</v>
      </c>
      <c r="H209" s="210">
        <v>2.4750000000000001</v>
      </c>
      <c r="I209" s="211"/>
      <c r="J209" s="212">
        <f>ROUND(I209*H209,2)</f>
        <v>0</v>
      </c>
      <c r="K209" s="208" t="s">
        <v>174</v>
      </c>
      <c r="L209" s="46"/>
      <c r="M209" s="213" t="s">
        <v>19</v>
      </c>
      <c r="N209" s="214" t="s">
        <v>42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175</v>
      </c>
      <c r="AT209" s="217" t="s">
        <v>170</v>
      </c>
      <c r="AU209" s="217" t="s">
        <v>81</v>
      </c>
      <c r="AY209" s="19" t="s">
        <v>166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79</v>
      </c>
      <c r="BK209" s="218">
        <f>ROUND(I209*H209,2)</f>
        <v>0</v>
      </c>
      <c r="BL209" s="19" t="s">
        <v>175</v>
      </c>
      <c r="BM209" s="217" t="s">
        <v>267</v>
      </c>
    </row>
    <row r="210" s="2" customFormat="1">
      <c r="A210" s="40"/>
      <c r="B210" s="41"/>
      <c r="C210" s="42"/>
      <c r="D210" s="219" t="s">
        <v>176</v>
      </c>
      <c r="E210" s="42"/>
      <c r="F210" s="220" t="s">
        <v>268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176</v>
      </c>
      <c r="AU210" s="19" t="s">
        <v>81</v>
      </c>
    </row>
    <row r="211" s="13" customFormat="1">
      <c r="A211" s="13"/>
      <c r="B211" s="224"/>
      <c r="C211" s="225"/>
      <c r="D211" s="226" t="s">
        <v>178</v>
      </c>
      <c r="E211" s="227" t="s">
        <v>19</v>
      </c>
      <c r="F211" s="228" t="s">
        <v>179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178</v>
      </c>
      <c r="AU211" s="234" t="s">
        <v>81</v>
      </c>
      <c r="AV211" s="13" t="s">
        <v>79</v>
      </c>
      <c r="AW211" s="13" t="s">
        <v>33</v>
      </c>
      <c r="AX211" s="13" t="s">
        <v>71</v>
      </c>
      <c r="AY211" s="234" t="s">
        <v>166</v>
      </c>
    </row>
    <row r="212" s="13" customFormat="1">
      <c r="A212" s="13"/>
      <c r="B212" s="224"/>
      <c r="C212" s="225"/>
      <c r="D212" s="226" t="s">
        <v>178</v>
      </c>
      <c r="E212" s="227" t="s">
        <v>19</v>
      </c>
      <c r="F212" s="228" t="s">
        <v>181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178</v>
      </c>
      <c r="AU212" s="234" t="s">
        <v>81</v>
      </c>
      <c r="AV212" s="13" t="s">
        <v>79</v>
      </c>
      <c r="AW212" s="13" t="s">
        <v>33</v>
      </c>
      <c r="AX212" s="13" t="s">
        <v>71</v>
      </c>
      <c r="AY212" s="234" t="s">
        <v>166</v>
      </c>
    </row>
    <row r="213" s="14" customFormat="1">
      <c r="A213" s="14"/>
      <c r="B213" s="235"/>
      <c r="C213" s="236"/>
      <c r="D213" s="226" t="s">
        <v>178</v>
      </c>
      <c r="E213" s="237" t="s">
        <v>19</v>
      </c>
      <c r="F213" s="238" t="s">
        <v>269</v>
      </c>
      <c r="G213" s="236"/>
      <c r="H213" s="239">
        <v>2.4750000000000001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178</v>
      </c>
      <c r="AU213" s="245" t="s">
        <v>81</v>
      </c>
      <c r="AV213" s="14" t="s">
        <v>81</v>
      </c>
      <c r="AW213" s="14" t="s">
        <v>33</v>
      </c>
      <c r="AX213" s="14" t="s">
        <v>71</v>
      </c>
      <c r="AY213" s="245" t="s">
        <v>166</v>
      </c>
    </row>
    <row r="214" s="15" customFormat="1">
      <c r="A214" s="15"/>
      <c r="B214" s="246"/>
      <c r="C214" s="247"/>
      <c r="D214" s="226" t="s">
        <v>178</v>
      </c>
      <c r="E214" s="248" t="s">
        <v>19</v>
      </c>
      <c r="F214" s="249" t="s">
        <v>183</v>
      </c>
      <c r="G214" s="247"/>
      <c r="H214" s="250">
        <v>2.4750000000000001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6" t="s">
        <v>178</v>
      </c>
      <c r="AU214" s="256" t="s">
        <v>81</v>
      </c>
      <c r="AV214" s="15" t="s">
        <v>175</v>
      </c>
      <c r="AW214" s="15" t="s">
        <v>33</v>
      </c>
      <c r="AX214" s="15" t="s">
        <v>79</v>
      </c>
      <c r="AY214" s="256" t="s">
        <v>166</v>
      </c>
    </row>
    <row r="215" s="2" customFormat="1" ht="16.5" customHeight="1">
      <c r="A215" s="40"/>
      <c r="B215" s="41"/>
      <c r="C215" s="257" t="s">
        <v>238</v>
      </c>
      <c r="D215" s="257" t="s">
        <v>260</v>
      </c>
      <c r="E215" s="258" t="s">
        <v>270</v>
      </c>
      <c r="F215" s="259" t="s">
        <v>271</v>
      </c>
      <c r="G215" s="260" t="s">
        <v>243</v>
      </c>
      <c r="H215" s="261">
        <v>4.9500000000000002</v>
      </c>
      <c r="I215" s="262"/>
      <c r="J215" s="263">
        <f>ROUND(I215*H215,2)</f>
        <v>0</v>
      </c>
      <c r="K215" s="259" t="s">
        <v>174</v>
      </c>
      <c r="L215" s="264"/>
      <c r="M215" s="265" t="s">
        <v>19</v>
      </c>
      <c r="N215" s="266" t="s">
        <v>42</v>
      </c>
      <c r="O215" s="86"/>
      <c r="P215" s="215">
        <f>O215*H215</f>
        <v>0</v>
      </c>
      <c r="Q215" s="215">
        <v>1</v>
      </c>
      <c r="R215" s="215">
        <f>Q215*H215</f>
        <v>4.9500000000000002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200</v>
      </c>
      <c r="AT215" s="217" t="s">
        <v>260</v>
      </c>
      <c r="AU215" s="217" t="s">
        <v>81</v>
      </c>
      <c r="AY215" s="19" t="s">
        <v>166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79</v>
      </c>
      <c r="BK215" s="218">
        <f>ROUND(I215*H215,2)</f>
        <v>0</v>
      </c>
      <c r="BL215" s="19" t="s">
        <v>175</v>
      </c>
      <c r="BM215" s="217" t="s">
        <v>272</v>
      </c>
    </row>
    <row r="216" s="14" customFormat="1">
      <c r="A216" s="14"/>
      <c r="B216" s="235"/>
      <c r="C216" s="236"/>
      <c r="D216" s="226" t="s">
        <v>178</v>
      </c>
      <c r="E216" s="237" t="s">
        <v>19</v>
      </c>
      <c r="F216" s="238" t="s">
        <v>273</v>
      </c>
      <c r="G216" s="236"/>
      <c r="H216" s="239">
        <v>4.9500000000000002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178</v>
      </c>
      <c r="AU216" s="245" t="s">
        <v>81</v>
      </c>
      <c r="AV216" s="14" t="s">
        <v>81</v>
      </c>
      <c r="AW216" s="14" t="s">
        <v>33</v>
      </c>
      <c r="AX216" s="14" t="s">
        <v>71</v>
      </c>
      <c r="AY216" s="245" t="s">
        <v>166</v>
      </c>
    </row>
    <row r="217" s="15" customFormat="1">
      <c r="A217" s="15"/>
      <c r="B217" s="246"/>
      <c r="C217" s="247"/>
      <c r="D217" s="226" t="s">
        <v>178</v>
      </c>
      <c r="E217" s="248" t="s">
        <v>19</v>
      </c>
      <c r="F217" s="249" t="s">
        <v>183</v>
      </c>
      <c r="G217" s="247"/>
      <c r="H217" s="250">
        <v>4.9500000000000002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178</v>
      </c>
      <c r="AU217" s="256" t="s">
        <v>81</v>
      </c>
      <c r="AV217" s="15" t="s">
        <v>175</v>
      </c>
      <c r="AW217" s="15" t="s">
        <v>33</v>
      </c>
      <c r="AX217" s="15" t="s">
        <v>79</v>
      </c>
      <c r="AY217" s="256" t="s">
        <v>166</v>
      </c>
    </row>
    <row r="218" s="12" customFormat="1" ht="22.8" customHeight="1">
      <c r="A218" s="12"/>
      <c r="B218" s="190"/>
      <c r="C218" s="191"/>
      <c r="D218" s="192" t="s">
        <v>70</v>
      </c>
      <c r="E218" s="204" t="s">
        <v>81</v>
      </c>
      <c r="F218" s="204" t="s">
        <v>274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v>0</v>
      </c>
      <c r="Q218" s="198"/>
      <c r="R218" s="199">
        <v>0</v>
      </c>
      <c r="S218" s="198"/>
      <c r="T218" s="200"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79</v>
      </c>
      <c r="AT218" s="202" t="s">
        <v>70</v>
      </c>
      <c r="AU218" s="202" t="s">
        <v>79</v>
      </c>
      <c r="AY218" s="201" t="s">
        <v>166</v>
      </c>
      <c r="BK218" s="203">
        <v>0</v>
      </c>
    </row>
    <row r="219" s="12" customFormat="1" ht="22.8" customHeight="1">
      <c r="A219" s="12"/>
      <c r="B219" s="190"/>
      <c r="C219" s="191"/>
      <c r="D219" s="192" t="s">
        <v>70</v>
      </c>
      <c r="E219" s="204" t="s">
        <v>275</v>
      </c>
      <c r="F219" s="204" t="s">
        <v>276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SUM(P220:P259)</f>
        <v>0</v>
      </c>
      <c r="Q219" s="198"/>
      <c r="R219" s="199">
        <f>SUM(R220:R259)</f>
        <v>26.864735724544005</v>
      </c>
      <c r="S219" s="198"/>
      <c r="T219" s="200">
        <f>SUM(T220:T259)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79</v>
      </c>
      <c r="AT219" s="202" t="s">
        <v>70</v>
      </c>
      <c r="AU219" s="202" t="s">
        <v>79</v>
      </c>
      <c r="AY219" s="201" t="s">
        <v>166</v>
      </c>
      <c r="BK219" s="203">
        <f>SUM(BK220:BK259)</f>
        <v>0</v>
      </c>
    </row>
    <row r="220" s="2" customFormat="1" ht="21.75" customHeight="1">
      <c r="A220" s="40"/>
      <c r="B220" s="41"/>
      <c r="C220" s="206" t="s">
        <v>229</v>
      </c>
      <c r="D220" s="206" t="s">
        <v>170</v>
      </c>
      <c r="E220" s="207" t="s">
        <v>277</v>
      </c>
      <c r="F220" s="208" t="s">
        <v>278</v>
      </c>
      <c r="G220" s="209" t="s">
        <v>173</v>
      </c>
      <c r="H220" s="210">
        <v>3.7810000000000001</v>
      </c>
      <c r="I220" s="211"/>
      <c r="J220" s="212">
        <f>ROUND(I220*H220,2)</f>
        <v>0</v>
      </c>
      <c r="K220" s="208" t="s">
        <v>174</v>
      </c>
      <c r="L220" s="46"/>
      <c r="M220" s="213" t="s">
        <v>19</v>
      </c>
      <c r="N220" s="214" t="s">
        <v>42</v>
      </c>
      <c r="O220" s="86"/>
      <c r="P220" s="215">
        <f>O220*H220</f>
        <v>0</v>
      </c>
      <c r="Q220" s="215">
        <v>2.1600000000000001</v>
      </c>
      <c r="R220" s="215">
        <f>Q220*H220</f>
        <v>8.1669600000000013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175</v>
      </c>
      <c r="AT220" s="217" t="s">
        <v>170</v>
      </c>
      <c r="AU220" s="217" t="s">
        <v>81</v>
      </c>
      <c r="AY220" s="19" t="s">
        <v>166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79</v>
      </c>
      <c r="BK220" s="218">
        <f>ROUND(I220*H220,2)</f>
        <v>0</v>
      </c>
      <c r="BL220" s="19" t="s">
        <v>175</v>
      </c>
      <c r="BM220" s="217" t="s">
        <v>279</v>
      </c>
    </row>
    <row r="221" s="2" customFormat="1">
      <c r="A221" s="40"/>
      <c r="B221" s="41"/>
      <c r="C221" s="42"/>
      <c r="D221" s="219" t="s">
        <v>176</v>
      </c>
      <c r="E221" s="42"/>
      <c r="F221" s="220" t="s">
        <v>280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176</v>
      </c>
      <c r="AU221" s="19" t="s">
        <v>81</v>
      </c>
    </row>
    <row r="222" s="13" customFormat="1">
      <c r="A222" s="13"/>
      <c r="B222" s="224"/>
      <c r="C222" s="225"/>
      <c r="D222" s="226" t="s">
        <v>178</v>
      </c>
      <c r="E222" s="227" t="s">
        <v>19</v>
      </c>
      <c r="F222" s="228" t="s">
        <v>179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178</v>
      </c>
      <c r="AU222" s="234" t="s">
        <v>81</v>
      </c>
      <c r="AV222" s="13" t="s">
        <v>79</v>
      </c>
      <c r="AW222" s="13" t="s">
        <v>33</v>
      </c>
      <c r="AX222" s="13" t="s">
        <v>71</v>
      </c>
      <c r="AY222" s="234" t="s">
        <v>166</v>
      </c>
    </row>
    <row r="223" s="13" customFormat="1">
      <c r="A223" s="13"/>
      <c r="B223" s="224"/>
      <c r="C223" s="225"/>
      <c r="D223" s="226" t="s">
        <v>178</v>
      </c>
      <c r="E223" s="227" t="s">
        <v>19</v>
      </c>
      <c r="F223" s="228" t="s">
        <v>181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178</v>
      </c>
      <c r="AU223" s="234" t="s">
        <v>81</v>
      </c>
      <c r="AV223" s="13" t="s">
        <v>79</v>
      </c>
      <c r="AW223" s="13" t="s">
        <v>33</v>
      </c>
      <c r="AX223" s="13" t="s">
        <v>71</v>
      </c>
      <c r="AY223" s="234" t="s">
        <v>166</v>
      </c>
    </row>
    <row r="224" s="13" customFormat="1">
      <c r="A224" s="13"/>
      <c r="B224" s="224"/>
      <c r="C224" s="225"/>
      <c r="D224" s="226" t="s">
        <v>178</v>
      </c>
      <c r="E224" s="227" t="s">
        <v>19</v>
      </c>
      <c r="F224" s="228" t="s">
        <v>281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178</v>
      </c>
      <c r="AU224" s="234" t="s">
        <v>81</v>
      </c>
      <c r="AV224" s="13" t="s">
        <v>79</v>
      </c>
      <c r="AW224" s="13" t="s">
        <v>33</v>
      </c>
      <c r="AX224" s="13" t="s">
        <v>71</v>
      </c>
      <c r="AY224" s="234" t="s">
        <v>166</v>
      </c>
    </row>
    <row r="225" s="14" customFormat="1">
      <c r="A225" s="14"/>
      <c r="B225" s="235"/>
      <c r="C225" s="236"/>
      <c r="D225" s="226" t="s">
        <v>178</v>
      </c>
      <c r="E225" s="237" t="s">
        <v>19</v>
      </c>
      <c r="F225" s="238" t="s">
        <v>282</v>
      </c>
      <c r="G225" s="236"/>
      <c r="H225" s="239">
        <v>3.7810000000000001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178</v>
      </c>
      <c r="AU225" s="245" t="s">
        <v>81</v>
      </c>
      <c r="AV225" s="14" t="s">
        <v>81</v>
      </c>
      <c r="AW225" s="14" t="s">
        <v>33</v>
      </c>
      <c r="AX225" s="14" t="s">
        <v>71</v>
      </c>
      <c r="AY225" s="245" t="s">
        <v>166</v>
      </c>
    </row>
    <row r="226" s="15" customFormat="1">
      <c r="A226" s="15"/>
      <c r="B226" s="246"/>
      <c r="C226" s="247"/>
      <c r="D226" s="226" t="s">
        <v>178</v>
      </c>
      <c r="E226" s="248" t="s">
        <v>19</v>
      </c>
      <c r="F226" s="249" t="s">
        <v>183</v>
      </c>
      <c r="G226" s="247"/>
      <c r="H226" s="250">
        <v>3.7810000000000001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6" t="s">
        <v>178</v>
      </c>
      <c r="AU226" s="256" t="s">
        <v>81</v>
      </c>
      <c r="AV226" s="15" t="s">
        <v>175</v>
      </c>
      <c r="AW226" s="15" t="s">
        <v>33</v>
      </c>
      <c r="AX226" s="15" t="s">
        <v>79</v>
      </c>
      <c r="AY226" s="256" t="s">
        <v>166</v>
      </c>
    </row>
    <row r="227" s="2" customFormat="1" ht="16.5" customHeight="1">
      <c r="A227" s="40"/>
      <c r="B227" s="41"/>
      <c r="C227" s="206" t="s">
        <v>283</v>
      </c>
      <c r="D227" s="206" t="s">
        <v>170</v>
      </c>
      <c r="E227" s="207" t="s">
        <v>284</v>
      </c>
      <c r="F227" s="208" t="s">
        <v>285</v>
      </c>
      <c r="G227" s="209" t="s">
        <v>173</v>
      </c>
      <c r="H227" s="210">
        <v>4.9160000000000004</v>
      </c>
      <c r="I227" s="211"/>
      <c r="J227" s="212">
        <f>ROUND(I227*H227,2)</f>
        <v>0</v>
      </c>
      <c r="K227" s="208" t="s">
        <v>174</v>
      </c>
      <c r="L227" s="46"/>
      <c r="M227" s="213" t="s">
        <v>19</v>
      </c>
      <c r="N227" s="214" t="s">
        <v>42</v>
      </c>
      <c r="O227" s="86"/>
      <c r="P227" s="215">
        <f>O227*H227</f>
        <v>0</v>
      </c>
      <c r="Q227" s="215">
        <v>2.4721373039999999</v>
      </c>
      <c r="R227" s="215">
        <f>Q227*H227</f>
        <v>12.153026986464001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175</v>
      </c>
      <c r="AT227" s="217" t="s">
        <v>170</v>
      </c>
      <c r="AU227" s="217" t="s">
        <v>81</v>
      </c>
      <c r="AY227" s="19" t="s">
        <v>166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79</v>
      </c>
      <c r="BK227" s="218">
        <f>ROUND(I227*H227,2)</f>
        <v>0</v>
      </c>
      <c r="BL227" s="19" t="s">
        <v>175</v>
      </c>
      <c r="BM227" s="217" t="s">
        <v>286</v>
      </c>
    </row>
    <row r="228" s="2" customFormat="1">
      <c r="A228" s="40"/>
      <c r="B228" s="41"/>
      <c r="C228" s="42"/>
      <c r="D228" s="219" t="s">
        <v>176</v>
      </c>
      <c r="E228" s="42"/>
      <c r="F228" s="220" t="s">
        <v>287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176</v>
      </c>
      <c r="AU228" s="19" t="s">
        <v>81</v>
      </c>
    </row>
    <row r="229" s="13" customFormat="1">
      <c r="A229" s="13"/>
      <c r="B229" s="224"/>
      <c r="C229" s="225"/>
      <c r="D229" s="226" t="s">
        <v>178</v>
      </c>
      <c r="E229" s="227" t="s">
        <v>19</v>
      </c>
      <c r="F229" s="228" t="s">
        <v>179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178</v>
      </c>
      <c r="AU229" s="234" t="s">
        <v>81</v>
      </c>
      <c r="AV229" s="13" t="s">
        <v>79</v>
      </c>
      <c r="AW229" s="13" t="s">
        <v>33</v>
      </c>
      <c r="AX229" s="13" t="s">
        <v>71</v>
      </c>
      <c r="AY229" s="234" t="s">
        <v>166</v>
      </c>
    </row>
    <row r="230" s="13" customFormat="1">
      <c r="A230" s="13"/>
      <c r="B230" s="224"/>
      <c r="C230" s="225"/>
      <c r="D230" s="226" t="s">
        <v>178</v>
      </c>
      <c r="E230" s="227" t="s">
        <v>19</v>
      </c>
      <c r="F230" s="228" t="s">
        <v>181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178</v>
      </c>
      <c r="AU230" s="234" t="s">
        <v>81</v>
      </c>
      <c r="AV230" s="13" t="s">
        <v>79</v>
      </c>
      <c r="AW230" s="13" t="s">
        <v>33</v>
      </c>
      <c r="AX230" s="13" t="s">
        <v>71</v>
      </c>
      <c r="AY230" s="234" t="s">
        <v>166</v>
      </c>
    </row>
    <row r="231" s="13" customFormat="1">
      <c r="A231" s="13"/>
      <c r="B231" s="224"/>
      <c r="C231" s="225"/>
      <c r="D231" s="226" t="s">
        <v>178</v>
      </c>
      <c r="E231" s="227" t="s">
        <v>19</v>
      </c>
      <c r="F231" s="228" t="s">
        <v>281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178</v>
      </c>
      <c r="AU231" s="234" t="s">
        <v>81</v>
      </c>
      <c r="AV231" s="13" t="s">
        <v>79</v>
      </c>
      <c r="AW231" s="13" t="s">
        <v>33</v>
      </c>
      <c r="AX231" s="13" t="s">
        <v>71</v>
      </c>
      <c r="AY231" s="234" t="s">
        <v>166</v>
      </c>
    </row>
    <row r="232" s="14" customFormat="1">
      <c r="A232" s="14"/>
      <c r="B232" s="235"/>
      <c r="C232" s="236"/>
      <c r="D232" s="226" t="s">
        <v>178</v>
      </c>
      <c r="E232" s="237" t="s">
        <v>19</v>
      </c>
      <c r="F232" s="238" t="s">
        <v>288</v>
      </c>
      <c r="G232" s="236"/>
      <c r="H232" s="239">
        <v>4.9160000000000004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178</v>
      </c>
      <c r="AU232" s="245" t="s">
        <v>81</v>
      </c>
      <c r="AV232" s="14" t="s">
        <v>81</v>
      </c>
      <c r="AW232" s="14" t="s">
        <v>33</v>
      </c>
      <c r="AX232" s="14" t="s">
        <v>71</v>
      </c>
      <c r="AY232" s="245" t="s">
        <v>166</v>
      </c>
    </row>
    <row r="233" s="15" customFormat="1">
      <c r="A233" s="15"/>
      <c r="B233" s="246"/>
      <c r="C233" s="247"/>
      <c r="D233" s="226" t="s">
        <v>178</v>
      </c>
      <c r="E233" s="248" t="s">
        <v>19</v>
      </c>
      <c r="F233" s="249" t="s">
        <v>183</v>
      </c>
      <c r="G233" s="247"/>
      <c r="H233" s="250">
        <v>4.9160000000000004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6" t="s">
        <v>178</v>
      </c>
      <c r="AU233" s="256" t="s">
        <v>81</v>
      </c>
      <c r="AV233" s="15" t="s">
        <v>175</v>
      </c>
      <c r="AW233" s="15" t="s">
        <v>33</v>
      </c>
      <c r="AX233" s="15" t="s">
        <v>79</v>
      </c>
      <c r="AY233" s="256" t="s">
        <v>166</v>
      </c>
    </row>
    <row r="234" s="2" customFormat="1" ht="21.75" customHeight="1">
      <c r="A234" s="40"/>
      <c r="B234" s="41"/>
      <c r="C234" s="206" t="s">
        <v>234</v>
      </c>
      <c r="D234" s="206" t="s">
        <v>170</v>
      </c>
      <c r="E234" s="207" t="s">
        <v>289</v>
      </c>
      <c r="F234" s="208" t="s">
        <v>290</v>
      </c>
      <c r="G234" s="209" t="s">
        <v>173</v>
      </c>
      <c r="H234" s="210">
        <v>0.35999999999999999</v>
      </c>
      <c r="I234" s="211"/>
      <c r="J234" s="212">
        <f>ROUND(I234*H234,2)</f>
        <v>0</v>
      </c>
      <c r="K234" s="208" t="s">
        <v>174</v>
      </c>
      <c r="L234" s="46"/>
      <c r="M234" s="213" t="s">
        <v>19</v>
      </c>
      <c r="N234" s="214" t="s">
        <v>42</v>
      </c>
      <c r="O234" s="86"/>
      <c r="P234" s="215">
        <f>O234*H234</f>
        <v>0</v>
      </c>
      <c r="Q234" s="215">
        <v>2.3010222040000001</v>
      </c>
      <c r="R234" s="215">
        <f>Q234*H234</f>
        <v>0.82836799344000001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175</v>
      </c>
      <c r="AT234" s="217" t="s">
        <v>170</v>
      </c>
      <c r="AU234" s="217" t="s">
        <v>81</v>
      </c>
      <c r="AY234" s="19" t="s">
        <v>166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79</v>
      </c>
      <c r="BK234" s="218">
        <f>ROUND(I234*H234,2)</f>
        <v>0</v>
      </c>
      <c r="BL234" s="19" t="s">
        <v>175</v>
      </c>
      <c r="BM234" s="217" t="s">
        <v>291</v>
      </c>
    </row>
    <row r="235" s="2" customFormat="1">
      <c r="A235" s="40"/>
      <c r="B235" s="41"/>
      <c r="C235" s="42"/>
      <c r="D235" s="219" t="s">
        <v>176</v>
      </c>
      <c r="E235" s="42"/>
      <c r="F235" s="220" t="s">
        <v>292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176</v>
      </c>
      <c r="AU235" s="19" t="s">
        <v>81</v>
      </c>
    </row>
    <row r="236" s="13" customFormat="1">
      <c r="A236" s="13"/>
      <c r="B236" s="224"/>
      <c r="C236" s="225"/>
      <c r="D236" s="226" t="s">
        <v>178</v>
      </c>
      <c r="E236" s="227" t="s">
        <v>19</v>
      </c>
      <c r="F236" s="228" t="s">
        <v>179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178</v>
      </c>
      <c r="AU236" s="234" t="s">
        <v>81</v>
      </c>
      <c r="AV236" s="13" t="s">
        <v>79</v>
      </c>
      <c r="AW236" s="13" t="s">
        <v>33</v>
      </c>
      <c r="AX236" s="13" t="s">
        <v>71</v>
      </c>
      <c r="AY236" s="234" t="s">
        <v>166</v>
      </c>
    </row>
    <row r="237" s="13" customFormat="1">
      <c r="A237" s="13"/>
      <c r="B237" s="224"/>
      <c r="C237" s="225"/>
      <c r="D237" s="226" t="s">
        <v>178</v>
      </c>
      <c r="E237" s="227" t="s">
        <v>19</v>
      </c>
      <c r="F237" s="228" t="s">
        <v>181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178</v>
      </c>
      <c r="AU237" s="234" t="s">
        <v>81</v>
      </c>
      <c r="AV237" s="13" t="s">
        <v>79</v>
      </c>
      <c r="AW237" s="13" t="s">
        <v>33</v>
      </c>
      <c r="AX237" s="13" t="s">
        <v>71</v>
      </c>
      <c r="AY237" s="234" t="s">
        <v>166</v>
      </c>
    </row>
    <row r="238" s="14" customFormat="1">
      <c r="A238" s="14"/>
      <c r="B238" s="235"/>
      <c r="C238" s="236"/>
      <c r="D238" s="226" t="s">
        <v>178</v>
      </c>
      <c r="E238" s="237" t="s">
        <v>19</v>
      </c>
      <c r="F238" s="238" t="s">
        <v>293</v>
      </c>
      <c r="G238" s="236"/>
      <c r="H238" s="239">
        <v>0.35999999999999999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178</v>
      </c>
      <c r="AU238" s="245" t="s">
        <v>81</v>
      </c>
      <c r="AV238" s="14" t="s">
        <v>81</v>
      </c>
      <c r="AW238" s="14" t="s">
        <v>33</v>
      </c>
      <c r="AX238" s="14" t="s">
        <v>71</v>
      </c>
      <c r="AY238" s="245" t="s">
        <v>166</v>
      </c>
    </row>
    <row r="239" s="15" customFormat="1">
      <c r="A239" s="15"/>
      <c r="B239" s="246"/>
      <c r="C239" s="247"/>
      <c r="D239" s="226" t="s">
        <v>178</v>
      </c>
      <c r="E239" s="248" t="s">
        <v>19</v>
      </c>
      <c r="F239" s="249" t="s">
        <v>183</v>
      </c>
      <c r="G239" s="247"/>
      <c r="H239" s="250">
        <v>0.35999999999999999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178</v>
      </c>
      <c r="AU239" s="256" t="s">
        <v>81</v>
      </c>
      <c r="AV239" s="15" t="s">
        <v>175</v>
      </c>
      <c r="AW239" s="15" t="s">
        <v>33</v>
      </c>
      <c r="AX239" s="15" t="s">
        <v>79</v>
      </c>
      <c r="AY239" s="256" t="s">
        <v>166</v>
      </c>
    </row>
    <row r="240" s="2" customFormat="1" ht="16.5" customHeight="1">
      <c r="A240" s="40"/>
      <c r="B240" s="41"/>
      <c r="C240" s="206" t="s">
        <v>7</v>
      </c>
      <c r="D240" s="206" t="s">
        <v>170</v>
      </c>
      <c r="E240" s="207" t="s">
        <v>294</v>
      </c>
      <c r="F240" s="208" t="s">
        <v>295</v>
      </c>
      <c r="G240" s="209" t="s">
        <v>243</v>
      </c>
      <c r="H240" s="210">
        <v>0.035999999999999997</v>
      </c>
      <c r="I240" s="211"/>
      <c r="J240" s="212">
        <f>ROUND(I240*H240,2)</f>
        <v>0</v>
      </c>
      <c r="K240" s="208" t="s">
        <v>174</v>
      </c>
      <c r="L240" s="46"/>
      <c r="M240" s="213" t="s">
        <v>19</v>
      </c>
      <c r="N240" s="214" t="s">
        <v>42</v>
      </c>
      <c r="O240" s="86"/>
      <c r="P240" s="215">
        <f>O240*H240</f>
        <v>0</v>
      </c>
      <c r="Q240" s="215">
        <v>1.0606207999999999</v>
      </c>
      <c r="R240" s="215">
        <f>Q240*H240</f>
        <v>0.038182348799999995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175</v>
      </c>
      <c r="AT240" s="217" t="s">
        <v>170</v>
      </c>
      <c r="AU240" s="217" t="s">
        <v>81</v>
      </c>
      <c r="AY240" s="19" t="s">
        <v>166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79</v>
      </c>
      <c r="BK240" s="218">
        <f>ROUND(I240*H240,2)</f>
        <v>0</v>
      </c>
      <c r="BL240" s="19" t="s">
        <v>175</v>
      </c>
      <c r="BM240" s="217" t="s">
        <v>296</v>
      </c>
    </row>
    <row r="241" s="2" customFormat="1">
      <c r="A241" s="40"/>
      <c r="B241" s="41"/>
      <c r="C241" s="42"/>
      <c r="D241" s="219" t="s">
        <v>176</v>
      </c>
      <c r="E241" s="42"/>
      <c r="F241" s="220" t="s">
        <v>297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176</v>
      </c>
      <c r="AU241" s="19" t="s">
        <v>81</v>
      </c>
    </row>
    <row r="242" s="13" customFormat="1">
      <c r="A242" s="13"/>
      <c r="B242" s="224"/>
      <c r="C242" s="225"/>
      <c r="D242" s="226" t="s">
        <v>178</v>
      </c>
      <c r="E242" s="227" t="s">
        <v>19</v>
      </c>
      <c r="F242" s="228" t="s">
        <v>179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178</v>
      </c>
      <c r="AU242" s="234" t="s">
        <v>81</v>
      </c>
      <c r="AV242" s="13" t="s">
        <v>79</v>
      </c>
      <c r="AW242" s="13" t="s">
        <v>33</v>
      </c>
      <c r="AX242" s="13" t="s">
        <v>71</v>
      </c>
      <c r="AY242" s="234" t="s">
        <v>166</v>
      </c>
    </row>
    <row r="243" s="13" customFormat="1">
      <c r="A243" s="13"/>
      <c r="B243" s="224"/>
      <c r="C243" s="225"/>
      <c r="D243" s="226" t="s">
        <v>178</v>
      </c>
      <c r="E243" s="227" t="s">
        <v>19</v>
      </c>
      <c r="F243" s="228" t="s">
        <v>181</v>
      </c>
      <c r="G243" s="225"/>
      <c r="H243" s="227" t="s">
        <v>19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178</v>
      </c>
      <c r="AU243" s="234" t="s">
        <v>81</v>
      </c>
      <c r="AV243" s="13" t="s">
        <v>79</v>
      </c>
      <c r="AW243" s="13" t="s">
        <v>33</v>
      </c>
      <c r="AX243" s="13" t="s">
        <v>71</v>
      </c>
      <c r="AY243" s="234" t="s">
        <v>166</v>
      </c>
    </row>
    <row r="244" s="13" customFormat="1">
      <c r="A244" s="13"/>
      <c r="B244" s="224"/>
      <c r="C244" s="225"/>
      <c r="D244" s="226" t="s">
        <v>178</v>
      </c>
      <c r="E244" s="227" t="s">
        <v>19</v>
      </c>
      <c r="F244" s="228" t="s">
        <v>298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178</v>
      </c>
      <c r="AU244" s="234" t="s">
        <v>81</v>
      </c>
      <c r="AV244" s="13" t="s">
        <v>79</v>
      </c>
      <c r="AW244" s="13" t="s">
        <v>33</v>
      </c>
      <c r="AX244" s="13" t="s">
        <v>71</v>
      </c>
      <c r="AY244" s="234" t="s">
        <v>166</v>
      </c>
    </row>
    <row r="245" s="14" customFormat="1">
      <c r="A245" s="14"/>
      <c r="B245" s="235"/>
      <c r="C245" s="236"/>
      <c r="D245" s="226" t="s">
        <v>178</v>
      </c>
      <c r="E245" s="237" t="s">
        <v>19</v>
      </c>
      <c r="F245" s="238" t="s">
        <v>299</v>
      </c>
      <c r="G245" s="236"/>
      <c r="H245" s="239">
        <v>0.035999999999999997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178</v>
      </c>
      <c r="AU245" s="245" t="s">
        <v>81</v>
      </c>
      <c r="AV245" s="14" t="s">
        <v>81</v>
      </c>
      <c r="AW245" s="14" t="s">
        <v>33</v>
      </c>
      <c r="AX245" s="14" t="s">
        <v>71</v>
      </c>
      <c r="AY245" s="245" t="s">
        <v>166</v>
      </c>
    </row>
    <row r="246" s="15" customFormat="1">
      <c r="A246" s="15"/>
      <c r="B246" s="246"/>
      <c r="C246" s="247"/>
      <c r="D246" s="226" t="s">
        <v>178</v>
      </c>
      <c r="E246" s="248" t="s">
        <v>19</v>
      </c>
      <c r="F246" s="249" t="s">
        <v>183</v>
      </c>
      <c r="G246" s="247"/>
      <c r="H246" s="250">
        <v>0.035999999999999997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6" t="s">
        <v>178</v>
      </c>
      <c r="AU246" s="256" t="s">
        <v>81</v>
      </c>
      <c r="AV246" s="15" t="s">
        <v>175</v>
      </c>
      <c r="AW246" s="15" t="s">
        <v>33</v>
      </c>
      <c r="AX246" s="15" t="s">
        <v>79</v>
      </c>
      <c r="AY246" s="256" t="s">
        <v>166</v>
      </c>
    </row>
    <row r="247" s="2" customFormat="1" ht="24.15" customHeight="1">
      <c r="A247" s="40"/>
      <c r="B247" s="41"/>
      <c r="C247" s="206" t="s">
        <v>244</v>
      </c>
      <c r="D247" s="206" t="s">
        <v>170</v>
      </c>
      <c r="E247" s="207" t="s">
        <v>300</v>
      </c>
      <c r="F247" s="208" t="s">
        <v>301</v>
      </c>
      <c r="G247" s="209" t="s">
        <v>199</v>
      </c>
      <c r="H247" s="210">
        <v>14.460000000000001</v>
      </c>
      <c r="I247" s="211"/>
      <c r="J247" s="212">
        <f>ROUND(I247*H247,2)</f>
        <v>0</v>
      </c>
      <c r="K247" s="208" t="s">
        <v>174</v>
      </c>
      <c r="L247" s="46"/>
      <c r="M247" s="213" t="s">
        <v>19</v>
      </c>
      <c r="N247" s="214" t="s">
        <v>42</v>
      </c>
      <c r="O247" s="86"/>
      <c r="P247" s="215">
        <f>O247*H247</f>
        <v>0</v>
      </c>
      <c r="Q247" s="215">
        <v>0.37678477999999999</v>
      </c>
      <c r="R247" s="215">
        <f>Q247*H247</f>
        <v>5.4483079188000003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175</v>
      </c>
      <c r="AT247" s="217" t="s">
        <v>170</v>
      </c>
      <c r="AU247" s="217" t="s">
        <v>81</v>
      </c>
      <c r="AY247" s="19" t="s">
        <v>166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79</v>
      </c>
      <c r="BK247" s="218">
        <f>ROUND(I247*H247,2)</f>
        <v>0</v>
      </c>
      <c r="BL247" s="19" t="s">
        <v>175</v>
      </c>
      <c r="BM247" s="217" t="s">
        <v>302</v>
      </c>
    </row>
    <row r="248" s="2" customFormat="1">
      <c r="A248" s="40"/>
      <c r="B248" s="41"/>
      <c r="C248" s="42"/>
      <c r="D248" s="219" t="s">
        <v>176</v>
      </c>
      <c r="E248" s="42"/>
      <c r="F248" s="220" t="s">
        <v>303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176</v>
      </c>
      <c r="AU248" s="19" t="s">
        <v>81</v>
      </c>
    </row>
    <row r="249" s="13" customFormat="1">
      <c r="A249" s="13"/>
      <c r="B249" s="224"/>
      <c r="C249" s="225"/>
      <c r="D249" s="226" t="s">
        <v>178</v>
      </c>
      <c r="E249" s="227" t="s">
        <v>19</v>
      </c>
      <c r="F249" s="228" t="s">
        <v>179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178</v>
      </c>
      <c r="AU249" s="234" t="s">
        <v>81</v>
      </c>
      <c r="AV249" s="13" t="s">
        <v>79</v>
      </c>
      <c r="AW249" s="13" t="s">
        <v>33</v>
      </c>
      <c r="AX249" s="13" t="s">
        <v>71</v>
      </c>
      <c r="AY249" s="234" t="s">
        <v>166</v>
      </c>
    </row>
    <row r="250" s="13" customFormat="1">
      <c r="A250" s="13"/>
      <c r="B250" s="224"/>
      <c r="C250" s="225"/>
      <c r="D250" s="226" t="s">
        <v>178</v>
      </c>
      <c r="E250" s="227" t="s">
        <v>19</v>
      </c>
      <c r="F250" s="228" t="s">
        <v>181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178</v>
      </c>
      <c r="AU250" s="234" t="s">
        <v>81</v>
      </c>
      <c r="AV250" s="13" t="s">
        <v>79</v>
      </c>
      <c r="AW250" s="13" t="s">
        <v>33</v>
      </c>
      <c r="AX250" s="13" t="s">
        <v>71</v>
      </c>
      <c r="AY250" s="234" t="s">
        <v>166</v>
      </c>
    </row>
    <row r="251" s="14" customFormat="1">
      <c r="A251" s="14"/>
      <c r="B251" s="235"/>
      <c r="C251" s="236"/>
      <c r="D251" s="226" t="s">
        <v>178</v>
      </c>
      <c r="E251" s="237" t="s">
        <v>19</v>
      </c>
      <c r="F251" s="238" t="s">
        <v>304</v>
      </c>
      <c r="G251" s="236"/>
      <c r="H251" s="239">
        <v>14.460000000000001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178</v>
      </c>
      <c r="AU251" s="245" t="s">
        <v>81</v>
      </c>
      <c r="AV251" s="14" t="s">
        <v>81</v>
      </c>
      <c r="AW251" s="14" t="s">
        <v>33</v>
      </c>
      <c r="AX251" s="14" t="s">
        <v>71</v>
      </c>
      <c r="AY251" s="245" t="s">
        <v>166</v>
      </c>
    </row>
    <row r="252" s="15" customFormat="1">
      <c r="A252" s="15"/>
      <c r="B252" s="246"/>
      <c r="C252" s="247"/>
      <c r="D252" s="226" t="s">
        <v>178</v>
      </c>
      <c r="E252" s="248" t="s">
        <v>19</v>
      </c>
      <c r="F252" s="249" t="s">
        <v>183</v>
      </c>
      <c r="G252" s="247"/>
      <c r="H252" s="250">
        <v>14.460000000000001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6" t="s">
        <v>178</v>
      </c>
      <c r="AU252" s="256" t="s">
        <v>81</v>
      </c>
      <c r="AV252" s="15" t="s">
        <v>175</v>
      </c>
      <c r="AW252" s="15" t="s">
        <v>33</v>
      </c>
      <c r="AX252" s="15" t="s">
        <v>79</v>
      </c>
      <c r="AY252" s="256" t="s">
        <v>166</v>
      </c>
    </row>
    <row r="253" s="2" customFormat="1" ht="33" customHeight="1">
      <c r="A253" s="40"/>
      <c r="B253" s="41"/>
      <c r="C253" s="206" t="s">
        <v>305</v>
      </c>
      <c r="D253" s="206" t="s">
        <v>170</v>
      </c>
      <c r="E253" s="207" t="s">
        <v>306</v>
      </c>
      <c r="F253" s="208" t="s">
        <v>307</v>
      </c>
      <c r="G253" s="209" t="s">
        <v>243</v>
      </c>
      <c r="H253" s="210">
        <v>0.217</v>
      </c>
      <c r="I253" s="211"/>
      <c r="J253" s="212">
        <f>ROUND(I253*H253,2)</f>
        <v>0</v>
      </c>
      <c r="K253" s="208" t="s">
        <v>174</v>
      </c>
      <c r="L253" s="46"/>
      <c r="M253" s="213" t="s">
        <v>19</v>
      </c>
      <c r="N253" s="214" t="s">
        <v>42</v>
      </c>
      <c r="O253" s="86"/>
      <c r="P253" s="215">
        <f>O253*H253</f>
        <v>0</v>
      </c>
      <c r="Q253" s="215">
        <v>1.05940312</v>
      </c>
      <c r="R253" s="215">
        <f>Q253*H253</f>
        <v>0.22989047704000001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175</v>
      </c>
      <c r="AT253" s="217" t="s">
        <v>170</v>
      </c>
      <c r="AU253" s="217" t="s">
        <v>81</v>
      </c>
      <c r="AY253" s="19" t="s">
        <v>166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79</v>
      </c>
      <c r="BK253" s="218">
        <f>ROUND(I253*H253,2)</f>
        <v>0</v>
      </c>
      <c r="BL253" s="19" t="s">
        <v>175</v>
      </c>
      <c r="BM253" s="217" t="s">
        <v>308</v>
      </c>
    </row>
    <row r="254" s="2" customFormat="1">
      <c r="A254" s="40"/>
      <c r="B254" s="41"/>
      <c r="C254" s="42"/>
      <c r="D254" s="219" t="s">
        <v>176</v>
      </c>
      <c r="E254" s="42"/>
      <c r="F254" s="220" t="s">
        <v>309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176</v>
      </c>
      <c r="AU254" s="19" t="s">
        <v>81</v>
      </c>
    </row>
    <row r="255" s="13" customFormat="1">
      <c r="A255" s="13"/>
      <c r="B255" s="224"/>
      <c r="C255" s="225"/>
      <c r="D255" s="226" t="s">
        <v>178</v>
      </c>
      <c r="E255" s="227" t="s">
        <v>19</v>
      </c>
      <c r="F255" s="228" t="s">
        <v>179</v>
      </c>
      <c r="G255" s="225"/>
      <c r="H255" s="227" t="s">
        <v>19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178</v>
      </c>
      <c r="AU255" s="234" t="s">
        <v>81</v>
      </c>
      <c r="AV255" s="13" t="s">
        <v>79</v>
      </c>
      <c r="AW255" s="13" t="s">
        <v>33</v>
      </c>
      <c r="AX255" s="13" t="s">
        <v>71</v>
      </c>
      <c r="AY255" s="234" t="s">
        <v>166</v>
      </c>
    </row>
    <row r="256" s="13" customFormat="1">
      <c r="A256" s="13"/>
      <c r="B256" s="224"/>
      <c r="C256" s="225"/>
      <c r="D256" s="226" t="s">
        <v>178</v>
      </c>
      <c r="E256" s="227" t="s">
        <v>19</v>
      </c>
      <c r="F256" s="228" t="s">
        <v>181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178</v>
      </c>
      <c r="AU256" s="234" t="s">
        <v>81</v>
      </c>
      <c r="AV256" s="13" t="s">
        <v>79</v>
      </c>
      <c r="AW256" s="13" t="s">
        <v>33</v>
      </c>
      <c r="AX256" s="13" t="s">
        <v>71</v>
      </c>
      <c r="AY256" s="234" t="s">
        <v>166</v>
      </c>
    </row>
    <row r="257" s="13" customFormat="1">
      <c r="A257" s="13"/>
      <c r="B257" s="224"/>
      <c r="C257" s="225"/>
      <c r="D257" s="226" t="s">
        <v>178</v>
      </c>
      <c r="E257" s="227" t="s">
        <v>19</v>
      </c>
      <c r="F257" s="228" t="s">
        <v>298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178</v>
      </c>
      <c r="AU257" s="234" t="s">
        <v>81</v>
      </c>
      <c r="AV257" s="13" t="s">
        <v>79</v>
      </c>
      <c r="AW257" s="13" t="s">
        <v>33</v>
      </c>
      <c r="AX257" s="13" t="s">
        <v>71</v>
      </c>
      <c r="AY257" s="234" t="s">
        <v>166</v>
      </c>
    </row>
    <row r="258" s="14" customFormat="1">
      <c r="A258" s="14"/>
      <c r="B258" s="235"/>
      <c r="C258" s="236"/>
      <c r="D258" s="226" t="s">
        <v>178</v>
      </c>
      <c r="E258" s="237" t="s">
        <v>19</v>
      </c>
      <c r="F258" s="238" t="s">
        <v>310</v>
      </c>
      <c r="G258" s="236"/>
      <c r="H258" s="239">
        <v>0.217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178</v>
      </c>
      <c r="AU258" s="245" t="s">
        <v>81</v>
      </c>
      <c r="AV258" s="14" t="s">
        <v>81</v>
      </c>
      <c r="AW258" s="14" t="s">
        <v>33</v>
      </c>
      <c r="AX258" s="14" t="s">
        <v>71</v>
      </c>
      <c r="AY258" s="245" t="s">
        <v>166</v>
      </c>
    </row>
    <row r="259" s="15" customFormat="1">
      <c r="A259" s="15"/>
      <c r="B259" s="246"/>
      <c r="C259" s="247"/>
      <c r="D259" s="226" t="s">
        <v>178</v>
      </c>
      <c r="E259" s="248" t="s">
        <v>19</v>
      </c>
      <c r="F259" s="249" t="s">
        <v>183</v>
      </c>
      <c r="G259" s="247"/>
      <c r="H259" s="250">
        <v>0.217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178</v>
      </c>
      <c r="AU259" s="256" t="s">
        <v>81</v>
      </c>
      <c r="AV259" s="15" t="s">
        <v>175</v>
      </c>
      <c r="AW259" s="15" t="s">
        <v>33</v>
      </c>
      <c r="AX259" s="15" t="s">
        <v>79</v>
      </c>
      <c r="AY259" s="256" t="s">
        <v>166</v>
      </c>
    </row>
    <row r="260" s="12" customFormat="1" ht="22.8" customHeight="1">
      <c r="A260" s="12"/>
      <c r="B260" s="190"/>
      <c r="C260" s="191"/>
      <c r="D260" s="192" t="s">
        <v>70</v>
      </c>
      <c r="E260" s="204" t="s">
        <v>188</v>
      </c>
      <c r="F260" s="204" t="s">
        <v>311</v>
      </c>
      <c r="G260" s="191"/>
      <c r="H260" s="191"/>
      <c r="I260" s="194"/>
      <c r="J260" s="205">
        <f>BK260</f>
        <v>0</v>
      </c>
      <c r="K260" s="191"/>
      <c r="L260" s="196"/>
      <c r="M260" s="197"/>
      <c r="N260" s="198"/>
      <c r="O260" s="198"/>
      <c r="P260" s="199">
        <f>SUM(P261:P317)</f>
        <v>0</v>
      </c>
      <c r="Q260" s="198"/>
      <c r="R260" s="199">
        <f>SUM(R261:R317)</f>
        <v>17.857154011999999</v>
      </c>
      <c r="S260" s="198"/>
      <c r="T260" s="200">
        <f>SUM(T261:T317)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1" t="s">
        <v>79</v>
      </c>
      <c r="AT260" s="202" t="s">
        <v>70</v>
      </c>
      <c r="AU260" s="202" t="s">
        <v>79</v>
      </c>
      <c r="AY260" s="201" t="s">
        <v>166</v>
      </c>
      <c r="BK260" s="203">
        <f>SUM(BK261:BK317)</f>
        <v>0</v>
      </c>
    </row>
    <row r="261" s="2" customFormat="1" ht="24.15" customHeight="1">
      <c r="A261" s="40"/>
      <c r="B261" s="41"/>
      <c r="C261" s="206" t="s">
        <v>249</v>
      </c>
      <c r="D261" s="206" t="s">
        <v>170</v>
      </c>
      <c r="E261" s="207" t="s">
        <v>312</v>
      </c>
      <c r="F261" s="208" t="s">
        <v>313</v>
      </c>
      <c r="G261" s="209" t="s">
        <v>199</v>
      </c>
      <c r="H261" s="210">
        <v>46.799999999999997</v>
      </c>
      <c r="I261" s="211"/>
      <c r="J261" s="212">
        <f>ROUND(I261*H261,2)</f>
        <v>0</v>
      </c>
      <c r="K261" s="208" t="s">
        <v>174</v>
      </c>
      <c r="L261" s="46"/>
      <c r="M261" s="213" t="s">
        <v>19</v>
      </c>
      <c r="N261" s="214" t="s">
        <v>42</v>
      </c>
      <c r="O261" s="86"/>
      <c r="P261" s="215">
        <f>O261*H261</f>
        <v>0</v>
      </c>
      <c r="Q261" s="215">
        <v>0.14605000000000001</v>
      </c>
      <c r="R261" s="215">
        <f>Q261*H261</f>
        <v>6.83514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175</v>
      </c>
      <c r="AT261" s="217" t="s">
        <v>170</v>
      </c>
      <c r="AU261" s="217" t="s">
        <v>81</v>
      </c>
      <c r="AY261" s="19" t="s">
        <v>166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79</v>
      </c>
      <c r="BK261" s="218">
        <f>ROUND(I261*H261,2)</f>
        <v>0</v>
      </c>
      <c r="BL261" s="19" t="s">
        <v>175</v>
      </c>
      <c r="BM261" s="217" t="s">
        <v>314</v>
      </c>
    </row>
    <row r="262" s="2" customFormat="1">
      <c r="A262" s="40"/>
      <c r="B262" s="41"/>
      <c r="C262" s="42"/>
      <c r="D262" s="219" t="s">
        <v>176</v>
      </c>
      <c r="E262" s="42"/>
      <c r="F262" s="220" t="s">
        <v>315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176</v>
      </c>
      <c r="AU262" s="19" t="s">
        <v>81</v>
      </c>
    </row>
    <row r="263" s="13" customFormat="1">
      <c r="A263" s="13"/>
      <c r="B263" s="224"/>
      <c r="C263" s="225"/>
      <c r="D263" s="226" t="s">
        <v>178</v>
      </c>
      <c r="E263" s="227" t="s">
        <v>19</v>
      </c>
      <c r="F263" s="228" t="s">
        <v>179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178</v>
      </c>
      <c r="AU263" s="234" t="s">
        <v>81</v>
      </c>
      <c r="AV263" s="13" t="s">
        <v>79</v>
      </c>
      <c r="AW263" s="13" t="s">
        <v>33</v>
      </c>
      <c r="AX263" s="13" t="s">
        <v>71</v>
      </c>
      <c r="AY263" s="234" t="s">
        <v>166</v>
      </c>
    </row>
    <row r="264" s="13" customFormat="1">
      <c r="A264" s="13"/>
      <c r="B264" s="224"/>
      <c r="C264" s="225"/>
      <c r="D264" s="226" t="s">
        <v>178</v>
      </c>
      <c r="E264" s="227" t="s">
        <v>19</v>
      </c>
      <c r="F264" s="228" t="s">
        <v>181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178</v>
      </c>
      <c r="AU264" s="234" t="s">
        <v>81</v>
      </c>
      <c r="AV264" s="13" t="s">
        <v>79</v>
      </c>
      <c r="AW264" s="13" t="s">
        <v>33</v>
      </c>
      <c r="AX264" s="13" t="s">
        <v>71</v>
      </c>
      <c r="AY264" s="234" t="s">
        <v>166</v>
      </c>
    </row>
    <row r="265" s="14" customFormat="1">
      <c r="A265" s="14"/>
      <c r="B265" s="235"/>
      <c r="C265" s="236"/>
      <c r="D265" s="226" t="s">
        <v>178</v>
      </c>
      <c r="E265" s="237" t="s">
        <v>19</v>
      </c>
      <c r="F265" s="238" t="s">
        <v>316</v>
      </c>
      <c r="G265" s="236"/>
      <c r="H265" s="239">
        <v>46.799999999999997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178</v>
      </c>
      <c r="AU265" s="245" t="s">
        <v>81</v>
      </c>
      <c r="AV265" s="14" t="s">
        <v>81</v>
      </c>
      <c r="AW265" s="14" t="s">
        <v>33</v>
      </c>
      <c r="AX265" s="14" t="s">
        <v>71</v>
      </c>
      <c r="AY265" s="245" t="s">
        <v>166</v>
      </c>
    </row>
    <row r="266" s="15" customFormat="1">
      <c r="A266" s="15"/>
      <c r="B266" s="246"/>
      <c r="C266" s="247"/>
      <c r="D266" s="226" t="s">
        <v>178</v>
      </c>
      <c r="E266" s="248" t="s">
        <v>19</v>
      </c>
      <c r="F266" s="249" t="s">
        <v>183</v>
      </c>
      <c r="G266" s="247"/>
      <c r="H266" s="250">
        <v>46.799999999999997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178</v>
      </c>
      <c r="AU266" s="256" t="s">
        <v>81</v>
      </c>
      <c r="AV266" s="15" t="s">
        <v>175</v>
      </c>
      <c r="AW266" s="15" t="s">
        <v>33</v>
      </c>
      <c r="AX266" s="15" t="s">
        <v>79</v>
      </c>
      <c r="AY266" s="256" t="s">
        <v>166</v>
      </c>
    </row>
    <row r="267" s="2" customFormat="1" ht="24.15" customHeight="1">
      <c r="A267" s="40"/>
      <c r="B267" s="41"/>
      <c r="C267" s="206" t="s">
        <v>317</v>
      </c>
      <c r="D267" s="206" t="s">
        <v>170</v>
      </c>
      <c r="E267" s="207" t="s">
        <v>318</v>
      </c>
      <c r="F267" s="208" t="s">
        <v>319</v>
      </c>
      <c r="G267" s="209" t="s">
        <v>199</v>
      </c>
      <c r="H267" s="210">
        <v>27.899999999999999</v>
      </c>
      <c r="I267" s="211"/>
      <c r="J267" s="212">
        <f>ROUND(I267*H267,2)</f>
        <v>0</v>
      </c>
      <c r="K267" s="208" t="s">
        <v>174</v>
      </c>
      <c r="L267" s="46"/>
      <c r="M267" s="213" t="s">
        <v>19</v>
      </c>
      <c r="N267" s="214" t="s">
        <v>42</v>
      </c>
      <c r="O267" s="86"/>
      <c r="P267" s="215">
        <f>O267*H267</f>
        <v>0</v>
      </c>
      <c r="Q267" s="215">
        <v>0.349248</v>
      </c>
      <c r="R267" s="215">
        <f>Q267*H267</f>
        <v>9.7440192000000003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175</v>
      </c>
      <c r="AT267" s="217" t="s">
        <v>170</v>
      </c>
      <c r="AU267" s="217" t="s">
        <v>81</v>
      </c>
      <c r="AY267" s="19" t="s">
        <v>166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79</v>
      </c>
      <c r="BK267" s="218">
        <f>ROUND(I267*H267,2)</f>
        <v>0</v>
      </c>
      <c r="BL267" s="19" t="s">
        <v>175</v>
      </c>
      <c r="BM267" s="217" t="s">
        <v>320</v>
      </c>
    </row>
    <row r="268" s="2" customFormat="1">
      <c r="A268" s="40"/>
      <c r="B268" s="41"/>
      <c r="C268" s="42"/>
      <c r="D268" s="219" t="s">
        <v>176</v>
      </c>
      <c r="E268" s="42"/>
      <c r="F268" s="220" t="s">
        <v>321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176</v>
      </c>
      <c r="AU268" s="19" t="s">
        <v>81</v>
      </c>
    </row>
    <row r="269" s="13" customFormat="1">
      <c r="A269" s="13"/>
      <c r="B269" s="224"/>
      <c r="C269" s="225"/>
      <c r="D269" s="226" t="s">
        <v>178</v>
      </c>
      <c r="E269" s="227" t="s">
        <v>19</v>
      </c>
      <c r="F269" s="228" t="s">
        <v>179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178</v>
      </c>
      <c r="AU269" s="234" t="s">
        <v>81</v>
      </c>
      <c r="AV269" s="13" t="s">
        <v>79</v>
      </c>
      <c r="AW269" s="13" t="s">
        <v>33</v>
      </c>
      <c r="AX269" s="13" t="s">
        <v>71</v>
      </c>
      <c r="AY269" s="234" t="s">
        <v>166</v>
      </c>
    </row>
    <row r="270" s="13" customFormat="1">
      <c r="A270" s="13"/>
      <c r="B270" s="224"/>
      <c r="C270" s="225"/>
      <c r="D270" s="226" t="s">
        <v>178</v>
      </c>
      <c r="E270" s="227" t="s">
        <v>19</v>
      </c>
      <c r="F270" s="228" t="s">
        <v>181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178</v>
      </c>
      <c r="AU270" s="234" t="s">
        <v>81</v>
      </c>
      <c r="AV270" s="13" t="s">
        <v>79</v>
      </c>
      <c r="AW270" s="13" t="s">
        <v>33</v>
      </c>
      <c r="AX270" s="13" t="s">
        <v>71</v>
      </c>
      <c r="AY270" s="234" t="s">
        <v>166</v>
      </c>
    </row>
    <row r="271" s="14" customFormat="1">
      <c r="A271" s="14"/>
      <c r="B271" s="235"/>
      <c r="C271" s="236"/>
      <c r="D271" s="226" t="s">
        <v>178</v>
      </c>
      <c r="E271" s="237" t="s">
        <v>19</v>
      </c>
      <c r="F271" s="238" t="s">
        <v>322</v>
      </c>
      <c r="G271" s="236"/>
      <c r="H271" s="239">
        <v>22.32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178</v>
      </c>
      <c r="AU271" s="245" t="s">
        <v>81</v>
      </c>
      <c r="AV271" s="14" t="s">
        <v>81</v>
      </c>
      <c r="AW271" s="14" t="s">
        <v>33</v>
      </c>
      <c r="AX271" s="14" t="s">
        <v>71</v>
      </c>
      <c r="AY271" s="245" t="s">
        <v>166</v>
      </c>
    </row>
    <row r="272" s="14" customFormat="1">
      <c r="A272" s="14"/>
      <c r="B272" s="235"/>
      <c r="C272" s="236"/>
      <c r="D272" s="226" t="s">
        <v>178</v>
      </c>
      <c r="E272" s="237" t="s">
        <v>19</v>
      </c>
      <c r="F272" s="238" t="s">
        <v>323</v>
      </c>
      <c r="G272" s="236"/>
      <c r="H272" s="239">
        <v>5.5800000000000001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178</v>
      </c>
      <c r="AU272" s="245" t="s">
        <v>81</v>
      </c>
      <c r="AV272" s="14" t="s">
        <v>81</v>
      </c>
      <c r="AW272" s="14" t="s">
        <v>33</v>
      </c>
      <c r="AX272" s="14" t="s">
        <v>71</v>
      </c>
      <c r="AY272" s="245" t="s">
        <v>166</v>
      </c>
    </row>
    <row r="273" s="15" customFormat="1">
      <c r="A273" s="15"/>
      <c r="B273" s="246"/>
      <c r="C273" s="247"/>
      <c r="D273" s="226" t="s">
        <v>178</v>
      </c>
      <c r="E273" s="248" t="s">
        <v>19</v>
      </c>
      <c r="F273" s="249" t="s">
        <v>183</v>
      </c>
      <c r="G273" s="247"/>
      <c r="H273" s="250">
        <v>27.899999999999999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178</v>
      </c>
      <c r="AU273" s="256" t="s">
        <v>81</v>
      </c>
      <c r="AV273" s="15" t="s">
        <v>175</v>
      </c>
      <c r="AW273" s="15" t="s">
        <v>33</v>
      </c>
      <c r="AX273" s="15" t="s">
        <v>79</v>
      </c>
      <c r="AY273" s="256" t="s">
        <v>166</v>
      </c>
    </row>
    <row r="274" s="2" customFormat="1" ht="24.15" customHeight="1">
      <c r="A274" s="40"/>
      <c r="B274" s="41"/>
      <c r="C274" s="206" t="s">
        <v>254</v>
      </c>
      <c r="D274" s="206" t="s">
        <v>170</v>
      </c>
      <c r="E274" s="207" t="s">
        <v>324</v>
      </c>
      <c r="F274" s="208" t="s">
        <v>325</v>
      </c>
      <c r="G274" s="209" t="s">
        <v>326</v>
      </c>
      <c r="H274" s="210">
        <v>1</v>
      </c>
      <c r="I274" s="211"/>
      <c r="J274" s="212">
        <f>ROUND(I274*H274,2)</f>
        <v>0</v>
      </c>
      <c r="K274" s="208" t="s">
        <v>174</v>
      </c>
      <c r="L274" s="46"/>
      <c r="M274" s="213" t="s">
        <v>19</v>
      </c>
      <c r="N274" s="214" t="s">
        <v>42</v>
      </c>
      <c r="O274" s="86"/>
      <c r="P274" s="215">
        <f>O274*H274</f>
        <v>0</v>
      </c>
      <c r="Q274" s="215">
        <v>0.341025048</v>
      </c>
      <c r="R274" s="215">
        <f>Q274*H274</f>
        <v>0.341025048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175</v>
      </c>
      <c r="AT274" s="217" t="s">
        <v>170</v>
      </c>
      <c r="AU274" s="217" t="s">
        <v>81</v>
      </c>
      <c r="AY274" s="19" t="s">
        <v>166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79</v>
      </c>
      <c r="BK274" s="218">
        <f>ROUND(I274*H274,2)</f>
        <v>0</v>
      </c>
      <c r="BL274" s="19" t="s">
        <v>175</v>
      </c>
      <c r="BM274" s="217" t="s">
        <v>327</v>
      </c>
    </row>
    <row r="275" s="2" customFormat="1">
      <c r="A275" s="40"/>
      <c r="B275" s="41"/>
      <c r="C275" s="42"/>
      <c r="D275" s="219" t="s">
        <v>176</v>
      </c>
      <c r="E275" s="42"/>
      <c r="F275" s="220" t="s">
        <v>328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176</v>
      </c>
      <c r="AU275" s="19" t="s">
        <v>81</v>
      </c>
    </row>
    <row r="276" s="13" customFormat="1">
      <c r="A276" s="13"/>
      <c r="B276" s="224"/>
      <c r="C276" s="225"/>
      <c r="D276" s="226" t="s">
        <v>178</v>
      </c>
      <c r="E276" s="227" t="s">
        <v>19</v>
      </c>
      <c r="F276" s="228" t="s">
        <v>179</v>
      </c>
      <c r="G276" s="225"/>
      <c r="H276" s="227" t="s">
        <v>19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178</v>
      </c>
      <c r="AU276" s="234" t="s">
        <v>81</v>
      </c>
      <c r="AV276" s="13" t="s">
        <v>79</v>
      </c>
      <c r="AW276" s="13" t="s">
        <v>33</v>
      </c>
      <c r="AX276" s="13" t="s">
        <v>71</v>
      </c>
      <c r="AY276" s="234" t="s">
        <v>166</v>
      </c>
    </row>
    <row r="277" s="13" customFormat="1">
      <c r="A277" s="13"/>
      <c r="B277" s="224"/>
      <c r="C277" s="225"/>
      <c r="D277" s="226" t="s">
        <v>178</v>
      </c>
      <c r="E277" s="227" t="s">
        <v>19</v>
      </c>
      <c r="F277" s="228" t="s">
        <v>181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178</v>
      </c>
      <c r="AU277" s="234" t="s">
        <v>81</v>
      </c>
      <c r="AV277" s="13" t="s">
        <v>79</v>
      </c>
      <c r="AW277" s="13" t="s">
        <v>33</v>
      </c>
      <c r="AX277" s="13" t="s">
        <v>71</v>
      </c>
      <c r="AY277" s="234" t="s">
        <v>166</v>
      </c>
    </row>
    <row r="278" s="14" customFormat="1">
      <c r="A278" s="14"/>
      <c r="B278" s="235"/>
      <c r="C278" s="236"/>
      <c r="D278" s="226" t="s">
        <v>178</v>
      </c>
      <c r="E278" s="237" t="s">
        <v>19</v>
      </c>
      <c r="F278" s="238" t="s">
        <v>329</v>
      </c>
      <c r="G278" s="236"/>
      <c r="H278" s="239">
        <v>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178</v>
      </c>
      <c r="AU278" s="245" t="s">
        <v>81</v>
      </c>
      <c r="AV278" s="14" t="s">
        <v>81</v>
      </c>
      <c r="AW278" s="14" t="s">
        <v>33</v>
      </c>
      <c r="AX278" s="14" t="s">
        <v>71</v>
      </c>
      <c r="AY278" s="245" t="s">
        <v>166</v>
      </c>
    </row>
    <row r="279" s="15" customFormat="1">
      <c r="A279" s="15"/>
      <c r="B279" s="246"/>
      <c r="C279" s="247"/>
      <c r="D279" s="226" t="s">
        <v>178</v>
      </c>
      <c r="E279" s="248" t="s">
        <v>19</v>
      </c>
      <c r="F279" s="249" t="s">
        <v>183</v>
      </c>
      <c r="G279" s="247"/>
      <c r="H279" s="250">
        <v>1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178</v>
      </c>
      <c r="AU279" s="256" t="s">
        <v>81</v>
      </c>
      <c r="AV279" s="15" t="s">
        <v>175</v>
      </c>
      <c r="AW279" s="15" t="s">
        <v>33</v>
      </c>
      <c r="AX279" s="15" t="s">
        <v>79</v>
      </c>
      <c r="AY279" s="256" t="s">
        <v>166</v>
      </c>
    </row>
    <row r="280" s="2" customFormat="1" ht="37.8" customHeight="1">
      <c r="A280" s="40"/>
      <c r="B280" s="41"/>
      <c r="C280" s="206" t="s">
        <v>275</v>
      </c>
      <c r="D280" s="206" t="s">
        <v>170</v>
      </c>
      <c r="E280" s="207" t="s">
        <v>330</v>
      </c>
      <c r="F280" s="208" t="s">
        <v>331</v>
      </c>
      <c r="G280" s="209" t="s">
        <v>332</v>
      </c>
      <c r="H280" s="210">
        <v>4</v>
      </c>
      <c r="I280" s="211"/>
      <c r="J280" s="212">
        <f>ROUND(I280*H280,2)</f>
        <v>0</v>
      </c>
      <c r="K280" s="208" t="s">
        <v>174</v>
      </c>
      <c r="L280" s="46"/>
      <c r="M280" s="213" t="s">
        <v>19</v>
      </c>
      <c r="N280" s="214" t="s">
        <v>42</v>
      </c>
      <c r="O280" s="86"/>
      <c r="P280" s="215">
        <f>O280*H280</f>
        <v>0</v>
      </c>
      <c r="Q280" s="215">
        <v>0.104125</v>
      </c>
      <c r="R280" s="215">
        <f>Q280*H280</f>
        <v>0.41649999999999998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175</v>
      </c>
      <c r="AT280" s="217" t="s">
        <v>170</v>
      </c>
      <c r="AU280" s="217" t="s">
        <v>81</v>
      </c>
      <c r="AY280" s="19" t="s">
        <v>166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79</v>
      </c>
      <c r="BK280" s="218">
        <f>ROUND(I280*H280,2)</f>
        <v>0</v>
      </c>
      <c r="BL280" s="19" t="s">
        <v>175</v>
      </c>
      <c r="BM280" s="217" t="s">
        <v>333</v>
      </c>
    </row>
    <row r="281" s="2" customFormat="1">
      <c r="A281" s="40"/>
      <c r="B281" s="41"/>
      <c r="C281" s="42"/>
      <c r="D281" s="219" t="s">
        <v>176</v>
      </c>
      <c r="E281" s="42"/>
      <c r="F281" s="220" t="s">
        <v>334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176</v>
      </c>
      <c r="AU281" s="19" t="s">
        <v>81</v>
      </c>
    </row>
    <row r="282" s="13" customFormat="1">
      <c r="A282" s="13"/>
      <c r="B282" s="224"/>
      <c r="C282" s="225"/>
      <c r="D282" s="226" t="s">
        <v>178</v>
      </c>
      <c r="E282" s="227" t="s">
        <v>19</v>
      </c>
      <c r="F282" s="228" t="s">
        <v>179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178</v>
      </c>
      <c r="AU282" s="234" t="s">
        <v>81</v>
      </c>
      <c r="AV282" s="13" t="s">
        <v>79</v>
      </c>
      <c r="AW282" s="13" t="s">
        <v>33</v>
      </c>
      <c r="AX282" s="13" t="s">
        <v>71</v>
      </c>
      <c r="AY282" s="234" t="s">
        <v>166</v>
      </c>
    </row>
    <row r="283" s="13" customFormat="1">
      <c r="A283" s="13"/>
      <c r="B283" s="224"/>
      <c r="C283" s="225"/>
      <c r="D283" s="226" t="s">
        <v>178</v>
      </c>
      <c r="E283" s="227" t="s">
        <v>19</v>
      </c>
      <c r="F283" s="228" t="s">
        <v>181</v>
      </c>
      <c r="G283" s="225"/>
      <c r="H283" s="227" t="s">
        <v>19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178</v>
      </c>
      <c r="AU283" s="234" t="s">
        <v>81</v>
      </c>
      <c r="AV283" s="13" t="s">
        <v>79</v>
      </c>
      <c r="AW283" s="13" t="s">
        <v>33</v>
      </c>
      <c r="AX283" s="13" t="s">
        <v>71</v>
      </c>
      <c r="AY283" s="234" t="s">
        <v>166</v>
      </c>
    </row>
    <row r="284" s="13" customFormat="1">
      <c r="A284" s="13"/>
      <c r="B284" s="224"/>
      <c r="C284" s="225"/>
      <c r="D284" s="226" t="s">
        <v>178</v>
      </c>
      <c r="E284" s="227" t="s">
        <v>19</v>
      </c>
      <c r="F284" s="228" t="s">
        <v>335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178</v>
      </c>
      <c r="AU284" s="234" t="s">
        <v>81</v>
      </c>
      <c r="AV284" s="13" t="s">
        <v>79</v>
      </c>
      <c r="AW284" s="13" t="s">
        <v>33</v>
      </c>
      <c r="AX284" s="13" t="s">
        <v>71</v>
      </c>
      <c r="AY284" s="234" t="s">
        <v>166</v>
      </c>
    </row>
    <row r="285" s="14" customFormat="1">
      <c r="A285" s="14"/>
      <c r="B285" s="235"/>
      <c r="C285" s="236"/>
      <c r="D285" s="226" t="s">
        <v>178</v>
      </c>
      <c r="E285" s="237" t="s">
        <v>19</v>
      </c>
      <c r="F285" s="238" t="s">
        <v>336</v>
      </c>
      <c r="G285" s="236"/>
      <c r="H285" s="239">
        <v>4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178</v>
      </c>
      <c r="AU285" s="245" t="s">
        <v>81</v>
      </c>
      <c r="AV285" s="14" t="s">
        <v>81</v>
      </c>
      <c r="AW285" s="14" t="s">
        <v>33</v>
      </c>
      <c r="AX285" s="14" t="s">
        <v>71</v>
      </c>
      <c r="AY285" s="245" t="s">
        <v>166</v>
      </c>
    </row>
    <row r="286" s="15" customFormat="1">
      <c r="A286" s="15"/>
      <c r="B286" s="246"/>
      <c r="C286" s="247"/>
      <c r="D286" s="226" t="s">
        <v>178</v>
      </c>
      <c r="E286" s="248" t="s">
        <v>19</v>
      </c>
      <c r="F286" s="249" t="s">
        <v>183</v>
      </c>
      <c r="G286" s="247"/>
      <c r="H286" s="250">
        <v>4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178</v>
      </c>
      <c r="AU286" s="256" t="s">
        <v>81</v>
      </c>
      <c r="AV286" s="15" t="s">
        <v>175</v>
      </c>
      <c r="AW286" s="15" t="s">
        <v>33</v>
      </c>
      <c r="AX286" s="15" t="s">
        <v>79</v>
      </c>
      <c r="AY286" s="256" t="s">
        <v>166</v>
      </c>
    </row>
    <row r="287" s="2" customFormat="1" ht="24.15" customHeight="1">
      <c r="A287" s="40"/>
      <c r="B287" s="41"/>
      <c r="C287" s="206" t="s">
        <v>257</v>
      </c>
      <c r="D287" s="206" t="s">
        <v>170</v>
      </c>
      <c r="E287" s="207" t="s">
        <v>337</v>
      </c>
      <c r="F287" s="208" t="s">
        <v>338</v>
      </c>
      <c r="G287" s="209" t="s">
        <v>339</v>
      </c>
      <c r="H287" s="210">
        <v>1</v>
      </c>
      <c r="I287" s="211"/>
      <c r="J287" s="212">
        <f>ROUND(I287*H287,2)</f>
        <v>0</v>
      </c>
      <c r="K287" s="208" t="s">
        <v>174</v>
      </c>
      <c r="L287" s="46"/>
      <c r="M287" s="213" t="s">
        <v>19</v>
      </c>
      <c r="N287" s="214" t="s">
        <v>42</v>
      </c>
      <c r="O287" s="86"/>
      <c r="P287" s="215">
        <f>O287*H287</f>
        <v>0</v>
      </c>
      <c r="Q287" s="215">
        <v>0.014880000000000001</v>
      </c>
      <c r="R287" s="215">
        <f>Q287*H287</f>
        <v>0.014880000000000001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175</v>
      </c>
      <c r="AT287" s="217" t="s">
        <v>170</v>
      </c>
      <c r="AU287" s="217" t="s">
        <v>81</v>
      </c>
      <c r="AY287" s="19" t="s">
        <v>166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79</v>
      </c>
      <c r="BK287" s="218">
        <f>ROUND(I287*H287,2)</f>
        <v>0</v>
      </c>
      <c r="BL287" s="19" t="s">
        <v>175</v>
      </c>
      <c r="BM287" s="217" t="s">
        <v>340</v>
      </c>
    </row>
    <row r="288" s="2" customFormat="1">
      <c r="A288" s="40"/>
      <c r="B288" s="41"/>
      <c r="C288" s="42"/>
      <c r="D288" s="219" t="s">
        <v>176</v>
      </c>
      <c r="E288" s="42"/>
      <c r="F288" s="220" t="s">
        <v>341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176</v>
      </c>
      <c r="AU288" s="19" t="s">
        <v>81</v>
      </c>
    </row>
    <row r="289" s="13" customFormat="1">
      <c r="A289" s="13"/>
      <c r="B289" s="224"/>
      <c r="C289" s="225"/>
      <c r="D289" s="226" t="s">
        <v>178</v>
      </c>
      <c r="E289" s="227" t="s">
        <v>19</v>
      </c>
      <c r="F289" s="228" t="s">
        <v>179</v>
      </c>
      <c r="G289" s="225"/>
      <c r="H289" s="227" t="s">
        <v>19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178</v>
      </c>
      <c r="AU289" s="234" t="s">
        <v>81</v>
      </c>
      <c r="AV289" s="13" t="s">
        <v>79</v>
      </c>
      <c r="AW289" s="13" t="s">
        <v>33</v>
      </c>
      <c r="AX289" s="13" t="s">
        <v>71</v>
      </c>
      <c r="AY289" s="234" t="s">
        <v>166</v>
      </c>
    </row>
    <row r="290" s="13" customFormat="1">
      <c r="A290" s="13"/>
      <c r="B290" s="224"/>
      <c r="C290" s="225"/>
      <c r="D290" s="226" t="s">
        <v>178</v>
      </c>
      <c r="E290" s="227" t="s">
        <v>19</v>
      </c>
      <c r="F290" s="228" t="s">
        <v>181</v>
      </c>
      <c r="G290" s="225"/>
      <c r="H290" s="227" t="s">
        <v>19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178</v>
      </c>
      <c r="AU290" s="234" t="s">
        <v>81</v>
      </c>
      <c r="AV290" s="13" t="s">
        <v>79</v>
      </c>
      <c r="AW290" s="13" t="s">
        <v>33</v>
      </c>
      <c r="AX290" s="13" t="s">
        <v>71</v>
      </c>
      <c r="AY290" s="234" t="s">
        <v>166</v>
      </c>
    </row>
    <row r="291" s="14" customFormat="1">
      <c r="A291" s="14"/>
      <c r="B291" s="235"/>
      <c r="C291" s="236"/>
      <c r="D291" s="226" t="s">
        <v>178</v>
      </c>
      <c r="E291" s="237" t="s">
        <v>19</v>
      </c>
      <c r="F291" s="238" t="s">
        <v>329</v>
      </c>
      <c r="G291" s="236"/>
      <c r="H291" s="239">
        <v>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178</v>
      </c>
      <c r="AU291" s="245" t="s">
        <v>81</v>
      </c>
      <c r="AV291" s="14" t="s">
        <v>81</v>
      </c>
      <c r="AW291" s="14" t="s">
        <v>33</v>
      </c>
      <c r="AX291" s="14" t="s">
        <v>71</v>
      </c>
      <c r="AY291" s="245" t="s">
        <v>166</v>
      </c>
    </row>
    <row r="292" s="15" customFormat="1">
      <c r="A292" s="15"/>
      <c r="B292" s="246"/>
      <c r="C292" s="247"/>
      <c r="D292" s="226" t="s">
        <v>178</v>
      </c>
      <c r="E292" s="248" t="s">
        <v>19</v>
      </c>
      <c r="F292" s="249" t="s">
        <v>183</v>
      </c>
      <c r="G292" s="247"/>
      <c r="H292" s="250">
        <v>1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178</v>
      </c>
      <c r="AU292" s="256" t="s">
        <v>81</v>
      </c>
      <c r="AV292" s="15" t="s">
        <v>175</v>
      </c>
      <c r="AW292" s="15" t="s">
        <v>33</v>
      </c>
      <c r="AX292" s="15" t="s">
        <v>79</v>
      </c>
      <c r="AY292" s="256" t="s">
        <v>166</v>
      </c>
    </row>
    <row r="293" s="2" customFormat="1" ht="21.75" customHeight="1">
      <c r="A293" s="40"/>
      <c r="B293" s="41"/>
      <c r="C293" s="206" t="s">
        <v>342</v>
      </c>
      <c r="D293" s="206" t="s">
        <v>170</v>
      </c>
      <c r="E293" s="207" t="s">
        <v>343</v>
      </c>
      <c r="F293" s="208" t="s">
        <v>344</v>
      </c>
      <c r="G293" s="209" t="s">
        <v>332</v>
      </c>
      <c r="H293" s="210">
        <v>6.5149999999999997</v>
      </c>
      <c r="I293" s="211"/>
      <c r="J293" s="212">
        <f>ROUND(I293*H293,2)</f>
        <v>0</v>
      </c>
      <c r="K293" s="208" t="s">
        <v>174</v>
      </c>
      <c r="L293" s="46"/>
      <c r="M293" s="213" t="s">
        <v>19</v>
      </c>
      <c r="N293" s="214" t="s">
        <v>42</v>
      </c>
      <c r="O293" s="86"/>
      <c r="P293" s="215">
        <f>O293*H293</f>
        <v>0</v>
      </c>
      <c r="Q293" s="215">
        <v>0.063259999999999997</v>
      </c>
      <c r="R293" s="215">
        <f>Q293*H293</f>
        <v>0.41213889999999997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175</v>
      </c>
      <c r="AT293" s="217" t="s">
        <v>170</v>
      </c>
      <c r="AU293" s="217" t="s">
        <v>81</v>
      </c>
      <c r="AY293" s="19" t="s">
        <v>166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79</v>
      </c>
      <c r="BK293" s="218">
        <f>ROUND(I293*H293,2)</f>
        <v>0</v>
      </c>
      <c r="BL293" s="19" t="s">
        <v>175</v>
      </c>
      <c r="BM293" s="217" t="s">
        <v>345</v>
      </c>
    </row>
    <row r="294" s="2" customFormat="1">
      <c r="A294" s="40"/>
      <c r="B294" s="41"/>
      <c r="C294" s="42"/>
      <c r="D294" s="219" t="s">
        <v>176</v>
      </c>
      <c r="E294" s="42"/>
      <c r="F294" s="220" t="s">
        <v>346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176</v>
      </c>
      <c r="AU294" s="19" t="s">
        <v>81</v>
      </c>
    </row>
    <row r="295" s="13" customFormat="1">
      <c r="A295" s="13"/>
      <c r="B295" s="224"/>
      <c r="C295" s="225"/>
      <c r="D295" s="226" t="s">
        <v>178</v>
      </c>
      <c r="E295" s="227" t="s">
        <v>19</v>
      </c>
      <c r="F295" s="228" t="s">
        <v>179</v>
      </c>
      <c r="G295" s="225"/>
      <c r="H295" s="227" t="s">
        <v>19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178</v>
      </c>
      <c r="AU295" s="234" t="s">
        <v>81</v>
      </c>
      <c r="AV295" s="13" t="s">
        <v>79</v>
      </c>
      <c r="AW295" s="13" t="s">
        <v>33</v>
      </c>
      <c r="AX295" s="13" t="s">
        <v>71</v>
      </c>
      <c r="AY295" s="234" t="s">
        <v>166</v>
      </c>
    </row>
    <row r="296" s="13" customFormat="1">
      <c r="A296" s="13"/>
      <c r="B296" s="224"/>
      <c r="C296" s="225"/>
      <c r="D296" s="226" t="s">
        <v>178</v>
      </c>
      <c r="E296" s="227" t="s">
        <v>19</v>
      </c>
      <c r="F296" s="228" t="s">
        <v>181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178</v>
      </c>
      <c r="AU296" s="234" t="s">
        <v>81</v>
      </c>
      <c r="AV296" s="13" t="s">
        <v>79</v>
      </c>
      <c r="AW296" s="13" t="s">
        <v>33</v>
      </c>
      <c r="AX296" s="13" t="s">
        <v>71</v>
      </c>
      <c r="AY296" s="234" t="s">
        <v>166</v>
      </c>
    </row>
    <row r="297" s="13" customFormat="1">
      <c r="A297" s="13"/>
      <c r="B297" s="224"/>
      <c r="C297" s="225"/>
      <c r="D297" s="226" t="s">
        <v>178</v>
      </c>
      <c r="E297" s="227" t="s">
        <v>19</v>
      </c>
      <c r="F297" s="228" t="s">
        <v>347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178</v>
      </c>
      <c r="AU297" s="234" t="s">
        <v>81</v>
      </c>
      <c r="AV297" s="13" t="s">
        <v>79</v>
      </c>
      <c r="AW297" s="13" t="s">
        <v>33</v>
      </c>
      <c r="AX297" s="13" t="s">
        <v>71</v>
      </c>
      <c r="AY297" s="234" t="s">
        <v>166</v>
      </c>
    </row>
    <row r="298" s="13" customFormat="1">
      <c r="A298" s="13"/>
      <c r="B298" s="224"/>
      <c r="C298" s="225"/>
      <c r="D298" s="226" t="s">
        <v>178</v>
      </c>
      <c r="E298" s="227" t="s">
        <v>19</v>
      </c>
      <c r="F298" s="228" t="s">
        <v>181</v>
      </c>
      <c r="G298" s="225"/>
      <c r="H298" s="227" t="s">
        <v>19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178</v>
      </c>
      <c r="AU298" s="234" t="s">
        <v>81</v>
      </c>
      <c r="AV298" s="13" t="s">
        <v>79</v>
      </c>
      <c r="AW298" s="13" t="s">
        <v>33</v>
      </c>
      <c r="AX298" s="13" t="s">
        <v>71</v>
      </c>
      <c r="AY298" s="234" t="s">
        <v>166</v>
      </c>
    </row>
    <row r="299" s="13" customFormat="1">
      <c r="A299" s="13"/>
      <c r="B299" s="224"/>
      <c r="C299" s="225"/>
      <c r="D299" s="226" t="s">
        <v>178</v>
      </c>
      <c r="E299" s="227" t="s">
        <v>19</v>
      </c>
      <c r="F299" s="228" t="s">
        <v>348</v>
      </c>
      <c r="G299" s="225"/>
      <c r="H299" s="227" t="s">
        <v>19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178</v>
      </c>
      <c r="AU299" s="234" t="s">
        <v>81</v>
      </c>
      <c r="AV299" s="13" t="s">
        <v>79</v>
      </c>
      <c r="AW299" s="13" t="s">
        <v>33</v>
      </c>
      <c r="AX299" s="13" t="s">
        <v>71</v>
      </c>
      <c r="AY299" s="234" t="s">
        <v>166</v>
      </c>
    </row>
    <row r="300" s="14" customFormat="1">
      <c r="A300" s="14"/>
      <c r="B300" s="235"/>
      <c r="C300" s="236"/>
      <c r="D300" s="226" t="s">
        <v>178</v>
      </c>
      <c r="E300" s="237" t="s">
        <v>19</v>
      </c>
      <c r="F300" s="238" t="s">
        <v>349</v>
      </c>
      <c r="G300" s="236"/>
      <c r="H300" s="239">
        <v>0.312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178</v>
      </c>
      <c r="AU300" s="245" t="s">
        <v>81</v>
      </c>
      <c r="AV300" s="14" t="s">
        <v>81</v>
      </c>
      <c r="AW300" s="14" t="s">
        <v>33</v>
      </c>
      <c r="AX300" s="14" t="s">
        <v>71</v>
      </c>
      <c r="AY300" s="245" t="s">
        <v>166</v>
      </c>
    </row>
    <row r="301" s="14" customFormat="1">
      <c r="A301" s="14"/>
      <c r="B301" s="235"/>
      <c r="C301" s="236"/>
      <c r="D301" s="226" t="s">
        <v>178</v>
      </c>
      <c r="E301" s="237" t="s">
        <v>19</v>
      </c>
      <c r="F301" s="238" t="s">
        <v>350</v>
      </c>
      <c r="G301" s="236"/>
      <c r="H301" s="239">
        <v>2.5169999999999999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178</v>
      </c>
      <c r="AU301" s="245" t="s">
        <v>81</v>
      </c>
      <c r="AV301" s="14" t="s">
        <v>81</v>
      </c>
      <c r="AW301" s="14" t="s">
        <v>33</v>
      </c>
      <c r="AX301" s="14" t="s">
        <v>71</v>
      </c>
      <c r="AY301" s="245" t="s">
        <v>166</v>
      </c>
    </row>
    <row r="302" s="14" customFormat="1">
      <c r="A302" s="14"/>
      <c r="B302" s="235"/>
      <c r="C302" s="236"/>
      <c r="D302" s="226" t="s">
        <v>178</v>
      </c>
      <c r="E302" s="237" t="s">
        <v>19</v>
      </c>
      <c r="F302" s="238" t="s">
        <v>351</v>
      </c>
      <c r="G302" s="236"/>
      <c r="H302" s="239">
        <v>2.5169999999999999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178</v>
      </c>
      <c r="AU302" s="245" t="s">
        <v>81</v>
      </c>
      <c r="AV302" s="14" t="s">
        <v>81</v>
      </c>
      <c r="AW302" s="14" t="s">
        <v>33</v>
      </c>
      <c r="AX302" s="14" t="s">
        <v>71</v>
      </c>
      <c r="AY302" s="245" t="s">
        <v>166</v>
      </c>
    </row>
    <row r="303" s="14" customFormat="1">
      <c r="A303" s="14"/>
      <c r="B303" s="235"/>
      <c r="C303" s="236"/>
      <c r="D303" s="226" t="s">
        <v>178</v>
      </c>
      <c r="E303" s="237" t="s">
        <v>19</v>
      </c>
      <c r="F303" s="238" t="s">
        <v>352</v>
      </c>
      <c r="G303" s="236"/>
      <c r="H303" s="239">
        <v>1.169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178</v>
      </c>
      <c r="AU303" s="245" t="s">
        <v>81</v>
      </c>
      <c r="AV303" s="14" t="s">
        <v>81</v>
      </c>
      <c r="AW303" s="14" t="s">
        <v>33</v>
      </c>
      <c r="AX303" s="14" t="s">
        <v>71</v>
      </c>
      <c r="AY303" s="245" t="s">
        <v>166</v>
      </c>
    </row>
    <row r="304" s="15" customFormat="1">
      <c r="A304" s="15"/>
      <c r="B304" s="246"/>
      <c r="C304" s="247"/>
      <c r="D304" s="226" t="s">
        <v>178</v>
      </c>
      <c r="E304" s="248" t="s">
        <v>19</v>
      </c>
      <c r="F304" s="249" t="s">
        <v>183</v>
      </c>
      <c r="G304" s="247"/>
      <c r="H304" s="250">
        <v>6.5150000000000006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6" t="s">
        <v>178</v>
      </c>
      <c r="AU304" s="256" t="s">
        <v>81</v>
      </c>
      <c r="AV304" s="15" t="s">
        <v>175</v>
      </c>
      <c r="AW304" s="15" t="s">
        <v>33</v>
      </c>
      <c r="AX304" s="15" t="s">
        <v>79</v>
      </c>
      <c r="AY304" s="256" t="s">
        <v>166</v>
      </c>
    </row>
    <row r="305" s="2" customFormat="1" ht="16.5" customHeight="1">
      <c r="A305" s="40"/>
      <c r="B305" s="41"/>
      <c r="C305" s="206" t="s">
        <v>263</v>
      </c>
      <c r="D305" s="206" t="s">
        <v>170</v>
      </c>
      <c r="E305" s="207" t="s">
        <v>353</v>
      </c>
      <c r="F305" s="208" t="s">
        <v>354</v>
      </c>
      <c r="G305" s="209" t="s">
        <v>243</v>
      </c>
      <c r="H305" s="210">
        <v>0.021000000000000001</v>
      </c>
      <c r="I305" s="211"/>
      <c r="J305" s="212">
        <f>ROUND(I305*H305,2)</f>
        <v>0</v>
      </c>
      <c r="K305" s="208" t="s">
        <v>174</v>
      </c>
      <c r="L305" s="46"/>
      <c r="M305" s="213" t="s">
        <v>19</v>
      </c>
      <c r="N305" s="214" t="s">
        <v>42</v>
      </c>
      <c r="O305" s="86"/>
      <c r="P305" s="215">
        <f>O305*H305</f>
        <v>0</v>
      </c>
      <c r="Q305" s="215">
        <v>1.0900000000000001</v>
      </c>
      <c r="R305" s="215">
        <f>Q305*H305</f>
        <v>0.022890000000000004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175</v>
      </c>
      <c r="AT305" s="217" t="s">
        <v>170</v>
      </c>
      <c r="AU305" s="217" t="s">
        <v>81</v>
      </c>
      <c r="AY305" s="19" t="s">
        <v>166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79</v>
      </c>
      <c r="BK305" s="218">
        <f>ROUND(I305*H305,2)</f>
        <v>0</v>
      </c>
      <c r="BL305" s="19" t="s">
        <v>175</v>
      </c>
      <c r="BM305" s="217" t="s">
        <v>355</v>
      </c>
    </row>
    <row r="306" s="2" customFormat="1">
      <c r="A306" s="40"/>
      <c r="B306" s="41"/>
      <c r="C306" s="42"/>
      <c r="D306" s="219" t="s">
        <v>176</v>
      </c>
      <c r="E306" s="42"/>
      <c r="F306" s="220" t="s">
        <v>356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176</v>
      </c>
      <c r="AU306" s="19" t="s">
        <v>81</v>
      </c>
    </row>
    <row r="307" s="13" customFormat="1">
      <c r="A307" s="13"/>
      <c r="B307" s="224"/>
      <c r="C307" s="225"/>
      <c r="D307" s="226" t="s">
        <v>178</v>
      </c>
      <c r="E307" s="227" t="s">
        <v>19</v>
      </c>
      <c r="F307" s="228" t="s">
        <v>179</v>
      </c>
      <c r="G307" s="225"/>
      <c r="H307" s="227" t="s">
        <v>19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178</v>
      </c>
      <c r="AU307" s="234" t="s">
        <v>81</v>
      </c>
      <c r="AV307" s="13" t="s">
        <v>79</v>
      </c>
      <c r="AW307" s="13" t="s">
        <v>33</v>
      </c>
      <c r="AX307" s="13" t="s">
        <v>71</v>
      </c>
      <c r="AY307" s="234" t="s">
        <v>166</v>
      </c>
    </row>
    <row r="308" s="13" customFormat="1">
      <c r="A308" s="13"/>
      <c r="B308" s="224"/>
      <c r="C308" s="225"/>
      <c r="D308" s="226" t="s">
        <v>178</v>
      </c>
      <c r="E308" s="227" t="s">
        <v>19</v>
      </c>
      <c r="F308" s="228" t="s">
        <v>181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178</v>
      </c>
      <c r="AU308" s="234" t="s">
        <v>81</v>
      </c>
      <c r="AV308" s="13" t="s">
        <v>79</v>
      </c>
      <c r="AW308" s="13" t="s">
        <v>33</v>
      </c>
      <c r="AX308" s="13" t="s">
        <v>71</v>
      </c>
      <c r="AY308" s="234" t="s">
        <v>166</v>
      </c>
    </row>
    <row r="309" s="14" customFormat="1">
      <c r="A309" s="14"/>
      <c r="B309" s="235"/>
      <c r="C309" s="236"/>
      <c r="D309" s="226" t="s">
        <v>178</v>
      </c>
      <c r="E309" s="237" t="s">
        <v>19</v>
      </c>
      <c r="F309" s="238" t="s">
        <v>357</v>
      </c>
      <c r="G309" s="236"/>
      <c r="H309" s="239">
        <v>0.019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178</v>
      </c>
      <c r="AU309" s="245" t="s">
        <v>81</v>
      </c>
      <c r="AV309" s="14" t="s">
        <v>81</v>
      </c>
      <c r="AW309" s="14" t="s">
        <v>33</v>
      </c>
      <c r="AX309" s="14" t="s">
        <v>71</v>
      </c>
      <c r="AY309" s="245" t="s">
        <v>166</v>
      </c>
    </row>
    <row r="310" s="14" customFormat="1">
      <c r="A310" s="14"/>
      <c r="B310" s="235"/>
      <c r="C310" s="236"/>
      <c r="D310" s="226" t="s">
        <v>178</v>
      </c>
      <c r="E310" s="237" t="s">
        <v>19</v>
      </c>
      <c r="F310" s="238" t="s">
        <v>358</v>
      </c>
      <c r="G310" s="236"/>
      <c r="H310" s="239">
        <v>0.002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178</v>
      </c>
      <c r="AU310" s="245" t="s">
        <v>81</v>
      </c>
      <c r="AV310" s="14" t="s">
        <v>81</v>
      </c>
      <c r="AW310" s="14" t="s">
        <v>33</v>
      </c>
      <c r="AX310" s="14" t="s">
        <v>71</v>
      </c>
      <c r="AY310" s="245" t="s">
        <v>166</v>
      </c>
    </row>
    <row r="311" s="15" customFormat="1">
      <c r="A311" s="15"/>
      <c r="B311" s="246"/>
      <c r="C311" s="247"/>
      <c r="D311" s="226" t="s">
        <v>178</v>
      </c>
      <c r="E311" s="248" t="s">
        <v>19</v>
      </c>
      <c r="F311" s="249" t="s">
        <v>183</v>
      </c>
      <c r="G311" s="247"/>
      <c r="H311" s="250">
        <v>0.020999999999999998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6" t="s">
        <v>178</v>
      </c>
      <c r="AU311" s="256" t="s">
        <v>81</v>
      </c>
      <c r="AV311" s="15" t="s">
        <v>175</v>
      </c>
      <c r="AW311" s="15" t="s">
        <v>33</v>
      </c>
      <c r="AX311" s="15" t="s">
        <v>79</v>
      </c>
      <c r="AY311" s="256" t="s">
        <v>166</v>
      </c>
    </row>
    <row r="312" s="2" customFormat="1" ht="21.75" customHeight="1">
      <c r="A312" s="40"/>
      <c r="B312" s="41"/>
      <c r="C312" s="206" t="s">
        <v>359</v>
      </c>
      <c r="D312" s="206" t="s">
        <v>170</v>
      </c>
      <c r="E312" s="207" t="s">
        <v>360</v>
      </c>
      <c r="F312" s="208" t="s">
        <v>361</v>
      </c>
      <c r="G312" s="209" t="s">
        <v>199</v>
      </c>
      <c r="H312" s="210">
        <v>0.39600000000000002</v>
      </c>
      <c r="I312" s="211"/>
      <c r="J312" s="212">
        <f>ROUND(I312*H312,2)</f>
        <v>0</v>
      </c>
      <c r="K312" s="208" t="s">
        <v>174</v>
      </c>
      <c r="L312" s="46"/>
      <c r="M312" s="213" t="s">
        <v>19</v>
      </c>
      <c r="N312" s="214" t="s">
        <v>42</v>
      </c>
      <c r="O312" s="86"/>
      <c r="P312" s="215">
        <f>O312*H312</f>
        <v>0</v>
      </c>
      <c r="Q312" s="215">
        <v>0.17818400000000001</v>
      </c>
      <c r="R312" s="215">
        <f>Q312*H312</f>
        <v>0.070560864000000001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175</v>
      </c>
      <c r="AT312" s="217" t="s">
        <v>170</v>
      </c>
      <c r="AU312" s="217" t="s">
        <v>81</v>
      </c>
      <c r="AY312" s="19" t="s">
        <v>166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79</v>
      </c>
      <c r="BK312" s="218">
        <f>ROUND(I312*H312,2)</f>
        <v>0</v>
      </c>
      <c r="BL312" s="19" t="s">
        <v>175</v>
      </c>
      <c r="BM312" s="217" t="s">
        <v>362</v>
      </c>
    </row>
    <row r="313" s="2" customFormat="1">
      <c r="A313" s="40"/>
      <c r="B313" s="41"/>
      <c r="C313" s="42"/>
      <c r="D313" s="219" t="s">
        <v>176</v>
      </c>
      <c r="E313" s="42"/>
      <c r="F313" s="220" t="s">
        <v>363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176</v>
      </c>
      <c r="AU313" s="19" t="s">
        <v>81</v>
      </c>
    </row>
    <row r="314" s="13" customFormat="1">
      <c r="A314" s="13"/>
      <c r="B314" s="224"/>
      <c r="C314" s="225"/>
      <c r="D314" s="226" t="s">
        <v>178</v>
      </c>
      <c r="E314" s="227" t="s">
        <v>19</v>
      </c>
      <c r="F314" s="228" t="s">
        <v>179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178</v>
      </c>
      <c r="AU314" s="234" t="s">
        <v>81</v>
      </c>
      <c r="AV314" s="13" t="s">
        <v>79</v>
      </c>
      <c r="AW314" s="13" t="s">
        <v>33</v>
      </c>
      <c r="AX314" s="13" t="s">
        <v>71</v>
      </c>
      <c r="AY314" s="234" t="s">
        <v>166</v>
      </c>
    </row>
    <row r="315" s="13" customFormat="1">
      <c r="A315" s="13"/>
      <c r="B315" s="224"/>
      <c r="C315" s="225"/>
      <c r="D315" s="226" t="s">
        <v>178</v>
      </c>
      <c r="E315" s="227" t="s">
        <v>19</v>
      </c>
      <c r="F315" s="228" t="s">
        <v>181</v>
      </c>
      <c r="G315" s="225"/>
      <c r="H315" s="227" t="s">
        <v>19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178</v>
      </c>
      <c r="AU315" s="234" t="s">
        <v>81</v>
      </c>
      <c r="AV315" s="13" t="s">
        <v>79</v>
      </c>
      <c r="AW315" s="13" t="s">
        <v>33</v>
      </c>
      <c r="AX315" s="13" t="s">
        <v>71</v>
      </c>
      <c r="AY315" s="234" t="s">
        <v>166</v>
      </c>
    </row>
    <row r="316" s="14" customFormat="1">
      <c r="A316" s="14"/>
      <c r="B316" s="235"/>
      <c r="C316" s="236"/>
      <c r="D316" s="226" t="s">
        <v>178</v>
      </c>
      <c r="E316" s="237" t="s">
        <v>19</v>
      </c>
      <c r="F316" s="238" t="s">
        <v>364</v>
      </c>
      <c r="G316" s="236"/>
      <c r="H316" s="239">
        <v>0.39600000000000002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178</v>
      </c>
      <c r="AU316" s="245" t="s">
        <v>81</v>
      </c>
      <c r="AV316" s="14" t="s">
        <v>81</v>
      </c>
      <c r="AW316" s="14" t="s">
        <v>33</v>
      </c>
      <c r="AX316" s="14" t="s">
        <v>71</v>
      </c>
      <c r="AY316" s="245" t="s">
        <v>166</v>
      </c>
    </row>
    <row r="317" s="15" customFormat="1">
      <c r="A317" s="15"/>
      <c r="B317" s="246"/>
      <c r="C317" s="247"/>
      <c r="D317" s="226" t="s">
        <v>178</v>
      </c>
      <c r="E317" s="248" t="s">
        <v>19</v>
      </c>
      <c r="F317" s="249" t="s">
        <v>183</v>
      </c>
      <c r="G317" s="247"/>
      <c r="H317" s="250">
        <v>0.39600000000000002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6" t="s">
        <v>178</v>
      </c>
      <c r="AU317" s="256" t="s">
        <v>81</v>
      </c>
      <c r="AV317" s="15" t="s">
        <v>175</v>
      </c>
      <c r="AW317" s="15" t="s">
        <v>33</v>
      </c>
      <c r="AX317" s="15" t="s">
        <v>79</v>
      </c>
      <c r="AY317" s="256" t="s">
        <v>166</v>
      </c>
    </row>
    <row r="318" s="12" customFormat="1" ht="22.8" customHeight="1">
      <c r="A318" s="12"/>
      <c r="B318" s="190"/>
      <c r="C318" s="191"/>
      <c r="D318" s="192" t="s">
        <v>70</v>
      </c>
      <c r="E318" s="204" t="s">
        <v>175</v>
      </c>
      <c r="F318" s="204" t="s">
        <v>365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SUM(P319:P344)</f>
        <v>0</v>
      </c>
      <c r="Q318" s="198"/>
      <c r="R318" s="199">
        <f>SUM(R319:R344)</f>
        <v>3.0448513236799997</v>
      </c>
      <c r="S318" s="198"/>
      <c r="T318" s="200">
        <f>SUM(T319:T344)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79</v>
      </c>
      <c r="AT318" s="202" t="s">
        <v>70</v>
      </c>
      <c r="AU318" s="202" t="s">
        <v>79</v>
      </c>
      <c r="AY318" s="201" t="s">
        <v>166</v>
      </c>
      <c r="BK318" s="203">
        <f>SUM(BK319:BK344)</f>
        <v>0</v>
      </c>
    </row>
    <row r="319" s="2" customFormat="1" ht="16.5" customHeight="1">
      <c r="A319" s="40"/>
      <c r="B319" s="41"/>
      <c r="C319" s="206" t="s">
        <v>267</v>
      </c>
      <c r="D319" s="206" t="s">
        <v>170</v>
      </c>
      <c r="E319" s="207" t="s">
        <v>366</v>
      </c>
      <c r="F319" s="208" t="s">
        <v>367</v>
      </c>
      <c r="G319" s="209" t="s">
        <v>173</v>
      </c>
      <c r="H319" s="210">
        <v>1.1259999999999999</v>
      </c>
      <c r="I319" s="211"/>
      <c r="J319" s="212">
        <f>ROUND(I319*H319,2)</f>
        <v>0</v>
      </c>
      <c r="K319" s="208" t="s">
        <v>174</v>
      </c>
      <c r="L319" s="46"/>
      <c r="M319" s="213" t="s">
        <v>19</v>
      </c>
      <c r="N319" s="214" t="s">
        <v>42</v>
      </c>
      <c r="O319" s="86"/>
      <c r="P319" s="215">
        <f>O319*H319</f>
        <v>0</v>
      </c>
      <c r="Q319" s="215">
        <v>2.5019749999999998</v>
      </c>
      <c r="R319" s="215">
        <f>Q319*H319</f>
        <v>2.8172238499999995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175</v>
      </c>
      <c r="AT319" s="217" t="s">
        <v>170</v>
      </c>
      <c r="AU319" s="217" t="s">
        <v>81</v>
      </c>
      <c r="AY319" s="19" t="s">
        <v>166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79</v>
      </c>
      <c r="BK319" s="218">
        <f>ROUND(I319*H319,2)</f>
        <v>0</v>
      </c>
      <c r="BL319" s="19" t="s">
        <v>175</v>
      </c>
      <c r="BM319" s="217" t="s">
        <v>368</v>
      </c>
    </row>
    <row r="320" s="2" customFormat="1">
      <c r="A320" s="40"/>
      <c r="B320" s="41"/>
      <c r="C320" s="42"/>
      <c r="D320" s="219" t="s">
        <v>176</v>
      </c>
      <c r="E320" s="42"/>
      <c r="F320" s="220" t="s">
        <v>369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176</v>
      </c>
      <c r="AU320" s="19" t="s">
        <v>81</v>
      </c>
    </row>
    <row r="321" s="13" customFormat="1">
      <c r="A321" s="13"/>
      <c r="B321" s="224"/>
      <c r="C321" s="225"/>
      <c r="D321" s="226" t="s">
        <v>178</v>
      </c>
      <c r="E321" s="227" t="s">
        <v>19</v>
      </c>
      <c r="F321" s="228" t="s">
        <v>179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178</v>
      </c>
      <c r="AU321" s="234" t="s">
        <v>81</v>
      </c>
      <c r="AV321" s="13" t="s">
        <v>79</v>
      </c>
      <c r="AW321" s="13" t="s">
        <v>33</v>
      </c>
      <c r="AX321" s="13" t="s">
        <v>71</v>
      </c>
      <c r="AY321" s="234" t="s">
        <v>166</v>
      </c>
    </row>
    <row r="322" s="13" customFormat="1">
      <c r="A322" s="13"/>
      <c r="B322" s="224"/>
      <c r="C322" s="225"/>
      <c r="D322" s="226" t="s">
        <v>178</v>
      </c>
      <c r="E322" s="227" t="s">
        <v>19</v>
      </c>
      <c r="F322" s="228" t="s">
        <v>181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178</v>
      </c>
      <c r="AU322" s="234" t="s">
        <v>81</v>
      </c>
      <c r="AV322" s="13" t="s">
        <v>79</v>
      </c>
      <c r="AW322" s="13" t="s">
        <v>33</v>
      </c>
      <c r="AX322" s="13" t="s">
        <v>71</v>
      </c>
      <c r="AY322" s="234" t="s">
        <v>166</v>
      </c>
    </row>
    <row r="323" s="13" customFormat="1">
      <c r="A323" s="13"/>
      <c r="B323" s="224"/>
      <c r="C323" s="225"/>
      <c r="D323" s="226" t="s">
        <v>178</v>
      </c>
      <c r="E323" s="227" t="s">
        <v>19</v>
      </c>
      <c r="F323" s="228" t="s">
        <v>370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178</v>
      </c>
      <c r="AU323" s="234" t="s">
        <v>81</v>
      </c>
      <c r="AV323" s="13" t="s">
        <v>79</v>
      </c>
      <c r="AW323" s="13" t="s">
        <v>33</v>
      </c>
      <c r="AX323" s="13" t="s">
        <v>71</v>
      </c>
      <c r="AY323" s="234" t="s">
        <v>166</v>
      </c>
    </row>
    <row r="324" s="14" customFormat="1">
      <c r="A324" s="14"/>
      <c r="B324" s="235"/>
      <c r="C324" s="236"/>
      <c r="D324" s="226" t="s">
        <v>178</v>
      </c>
      <c r="E324" s="237" t="s">
        <v>19</v>
      </c>
      <c r="F324" s="238" t="s">
        <v>371</v>
      </c>
      <c r="G324" s="236"/>
      <c r="H324" s="239">
        <v>0.56299999999999994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178</v>
      </c>
      <c r="AU324" s="245" t="s">
        <v>81</v>
      </c>
      <c r="AV324" s="14" t="s">
        <v>81</v>
      </c>
      <c r="AW324" s="14" t="s">
        <v>33</v>
      </c>
      <c r="AX324" s="14" t="s">
        <v>71</v>
      </c>
      <c r="AY324" s="245" t="s">
        <v>166</v>
      </c>
    </row>
    <row r="325" s="14" customFormat="1">
      <c r="A325" s="14"/>
      <c r="B325" s="235"/>
      <c r="C325" s="236"/>
      <c r="D325" s="226" t="s">
        <v>178</v>
      </c>
      <c r="E325" s="237" t="s">
        <v>19</v>
      </c>
      <c r="F325" s="238" t="s">
        <v>372</v>
      </c>
      <c r="G325" s="236"/>
      <c r="H325" s="239">
        <v>0.56299999999999994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178</v>
      </c>
      <c r="AU325" s="245" t="s">
        <v>81</v>
      </c>
      <c r="AV325" s="14" t="s">
        <v>81</v>
      </c>
      <c r="AW325" s="14" t="s">
        <v>33</v>
      </c>
      <c r="AX325" s="14" t="s">
        <v>71</v>
      </c>
      <c r="AY325" s="245" t="s">
        <v>166</v>
      </c>
    </row>
    <row r="326" s="15" customFormat="1">
      <c r="A326" s="15"/>
      <c r="B326" s="246"/>
      <c r="C326" s="247"/>
      <c r="D326" s="226" t="s">
        <v>178</v>
      </c>
      <c r="E326" s="248" t="s">
        <v>19</v>
      </c>
      <c r="F326" s="249" t="s">
        <v>183</v>
      </c>
      <c r="G326" s="247"/>
      <c r="H326" s="250">
        <v>1.1259999999999999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6" t="s">
        <v>178</v>
      </c>
      <c r="AU326" s="256" t="s">
        <v>81</v>
      </c>
      <c r="AV326" s="15" t="s">
        <v>175</v>
      </c>
      <c r="AW326" s="15" t="s">
        <v>33</v>
      </c>
      <c r="AX326" s="15" t="s">
        <v>79</v>
      </c>
      <c r="AY326" s="256" t="s">
        <v>166</v>
      </c>
    </row>
    <row r="327" s="2" customFormat="1" ht="16.5" customHeight="1">
      <c r="A327" s="40"/>
      <c r="B327" s="41"/>
      <c r="C327" s="206" t="s">
        <v>373</v>
      </c>
      <c r="D327" s="206" t="s">
        <v>170</v>
      </c>
      <c r="E327" s="207" t="s">
        <v>374</v>
      </c>
      <c r="F327" s="208" t="s">
        <v>375</v>
      </c>
      <c r="G327" s="209" t="s">
        <v>199</v>
      </c>
      <c r="H327" s="210">
        <v>14.4</v>
      </c>
      <c r="I327" s="211"/>
      <c r="J327" s="212">
        <f>ROUND(I327*H327,2)</f>
        <v>0</v>
      </c>
      <c r="K327" s="208" t="s">
        <v>174</v>
      </c>
      <c r="L327" s="46"/>
      <c r="M327" s="213" t="s">
        <v>19</v>
      </c>
      <c r="N327" s="214" t="s">
        <v>42</v>
      </c>
      <c r="O327" s="86"/>
      <c r="P327" s="215">
        <f>O327*H327</f>
        <v>0</v>
      </c>
      <c r="Q327" s="215">
        <v>0.0084224999999999994</v>
      </c>
      <c r="R327" s="215">
        <f>Q327*H327</f>
        <v>0.12128399999999999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175</v>
      </c>
      <c r="AT327" s="217" t="s">
        <v>170</v>
      </c>
      <c r="AU327" s="217" t="s">
        <v>81</v>
      </c>
      <c r="AY327" s="19" t="s">
        <v>166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79</v>
      </c>
      <c r="BK327" s="218">
        <f>ROUND(I327*H327,2)</f>
        <v>0</v>
      </c>
      <c r="BL327" s="19" t="s">
        <v>175</v>
      </c>
      <c r="BM327" s="217" t="s">
        <v>376</v>
      </c>
    </row>
    <row r="328" s="2" customFormat="1">
      <c r="A328" s="40"/>
      <c r="B328" s="41"/>
      <c r="C328" s="42"/>
      <c r="D328" s="219" t="s">
        <v>176</v>
      </c>
      <c r="E328" s="42"/>
      <c r="F328" s="220" t="s">
        <v>377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176</v>
      </c>
      <c r="AU328" s="19" t="s">
        <v>81</v>
      </c>
    </row>
    <row r="329" s="13" customFormat="1">
      <c r="A329" s="13"/>
      <c r="B329" s="224"/>
      <c r="C329" s="225"/>
      <c r="D329" s="226" t="s">
        <v>178</v>
      </c>
      <c r="E329" s="227" t="s">
        <v>19</v>
      </c>
      <c r="F329" s="228" t="s">
        <v>179</v>
      </c>
      <c r="G329" s="225"/>
      <c r="H329" s="227" t="s">
        <v>19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178</v>
      </c>
      <c r="AU329" s="234" t="s">
        <v>81</v>
      </c>
      <c r="AV329" s="13" t="s">
        <v>79</v>
      </c>
      <c r="AW329" s="13" t="s">
        <v>33</v>
      </c>
      <c r="AX329" s="13" t="s">
        <v>71</v>
      </c>
      <c r="AY329" s="234" t="s">
        <v>166</v>
      </c>
    </row>
    <row r="330" s="13" customFormat="1">
      <c r="A330" s="13"/>
      <c r="B330" s="224"/>
      <c r="C330" s="225"/>
      <c r="D330" s="226" t="s">
        <v>178</v>
      </c>
      <c r="E330" s="227" t="s">
        <v>19</v>
      </c>
      <c r="F330" s="228" t="s">
        <v>181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178</v>
      </c>
      <c r="AU330" s="234" t="s">
        <v>81</v>
      </c>
      <c r="AV330" s="13" t="s">
        <v>79</v>
      </c>
      <c r="AW330" s="13" t="s">
        <v>33</v>
      </c>
      <c r="AX330" s="13" t="s">
        <v>71</v>
      </c>
      <c r="AY330" s="234" t="s">
        <v>166</v>
      </c>
    </row>
    <row r="331" s="13" customFormat="1">
      <c r="A331" s="13"/>
      <c r="B331" s="224"/>
      <c r="C331" s="225"/>
      <c r="D331" s="226" t="s">
        <v>178</v>
      </c>
      <c r="E331" s="227" t="s">
        <v>19</v>
      </c>
      <c r="F331" s="228" t="s">
        <v>378</v>
      </c>
      <c r="G331" s="225"/>
      <c r="H331" s="227" t="s">
        <v>19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178</v>
      </c>
      <c r="AU331" s="234" t="s">
        <v>81</v>
      </c>
      <c r="AV331" s="13" t="s">
        <v>79</v>
      </c>
      <c r="AW331" s="13" t="s">
        <v>33</v>
      </c>
      <c r="AX331" s="13" t="s">
        <v>71</v>
      </c>
      <c r="AY331" s="234" t="s">
        <v>166</v>
      </c>
    </row>
    <row r="332" s="14" customFormat="1">
      <c r="A332" s="14"/>
      <c r="B332" s="235"/>
      <c r="C332" s="236"/>
      <c r="D332" s="226" t="s">
        <v>178</v>
      </c>
      <c r="E332" s="237" t="s">
        <v>19</v>
      </c>
      <c r="F332" s="238" t="s">
        <v>379</v>
      </c>
      <c r="G332" s="236"/>
      <c r="H332" s="239">
        <v>7.2000000000000002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178</v>
      </c>
      <c r="AU332" s="245" t="s">
        <v>81</v>
      </c>
      <c r="AV332" s="14" t="s">
        <v>81</v>
      </c>
      <c r="AW332" s="14" t="s">
        <v>33</v>
      </c>
      <c r="AX332" s="14" t="s">
        <v>71</v>
      </c>
      <c r="AY332" s="245" t="s">
        <v>166</v>
      </c>
    </row>
    <row r="333" s="14" customFormat="1">
      <c r="A333" s="14"/>
      <c r="B333" s="235"/>
      <c r="C333" s="236"/>
      <c r="D333" s="226" t="s">
        <v>178</v>
      </c>
      <c r="E333" s="237" t="s">
        <v>19</v>
      </c>
      <c r="F333" s="238" t="s">
        <v>380</v>
      </c>
      <c r="G333" s="236"/>
      <c r="H333" s="239">
        <v>7.2000000000000002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178</v>
      </c>
      <c r="AU333" s="245" t="s">
        <v>81</v>
      </c>
      <c r="AV333" s="14" t="s">
        <v>81</v>
      </c>
      <c r="AW333" s="14" t="s">
        <v>33</v>
      </c>
      <c r="AX333" s="14" t="s">
        <v>71</v>
      </c>
      <c r="AY333" s="245" t="s">
        <v>166</v>
      </c>
    </row>
    <row r="334" s="15" customFormat="1">
      <c r="A334" s="15"/>
      <c r="B334" s="246"/>
      <c r="C334" s="247"/>
      <c r="D334" s="226" t="s">
        <v>178</v>
      </c>
      <c r="E334" s="248" t="s">
        <v>19</v>
      </c>
      <c r="F334" s="249" t="s">
        <v>183</v>
      </c>
      <c r="G334" s="247"/>
      <c r="H334" s="250">
        <v>14.4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6" t="s">
        <v>178</v>
      </c>
      <c r="AU334" s="256" t="s">
        <v>81</v>
      </c>
      <c r="AV334" s="15" t="s">
        <v>175</v>
      </c>
      <c r="AW334" s="15" t="s">
        <v>33</v>
      </c>
      <c r="AX334" s="15" t="s">
        <v>79</v>
      </c>
      <c r="AY334" s="256" t="s">
        <v>166</v>
      </c>
    </row>
    <row r="335" s="2" customFormat="1" ht="16.5" customHeight="1">
      <c r="A335" s="40"/>
      <c r="B335" s="41"/>
      <c r="C335" s="206" t="s">
        <v>272</v>
      </c>
      <c r="D335" s="206" t="s">
        <v>170</v>
      </c>
      <c r="E335" s="207" t="s">
        <v>381</v>
      </c>
      <c r="F335" s="208" t="s">
        <v>382</v>
      </c>
      <c r="G335" s="209" t="s">
        <v>199</v>
      </c>
      <c r="H335" s="210">
        <v>14.4</v>
      </c>
      <c r="I335" s="211"/>
      <c r="J335" s="212">
        <f>ROUND(I335*H335,2)</f>
        <v>0</v>
      </c>
      <c r="K335" s="208" t="s">
        <v>174</v>
      </c>
      <c r="L335" s="46"/>
      <c r="M335" s="213" t="s">
        <v>19</v>
      </c>
      <c r="N335" s="214" t="s">
        <v>42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175</v>
      </c>
      <c r="AT335" s="217" t="s">
        <v>170</v>
      </c>
      <c r="AU335" s="217" t="s">
        <v>81</v>
      </c>
      <c r="AY335" s="19" t="s">
        <v>166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79</v>
      </c>
      <c r="BK335" s="218">
        <f>ROUND(I335*H335,2)</f>
        <v>0</v>
      </c>
      <c r="BL335" s="19" t="s">
        <v>175</v>
      </c>
      <c r="BM335" s="217" t="s">
        <v>383</v>
      </c>
    </row>
    <row r="336" s="2" customFormat="1">
      <c r="A336" s="40"/>
      <c r="B336" s="41"/>
      <c r="C336" s="42"/>
      <c r="D336" s="219" t="s">
        <v>176</v>
      </c>
      <c r="E336" s="42"/>
      <c r="F336" s="220" t="s">
        <v>384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176</v>
      </c>
      <c r="AU336" s="19" t="s">
        <v>81</v>
      </c>
    </row>
    <row r="337" s="2" customFormat="1" ht="16.5" customHeight="1">
      <c r="A337" s="40"/>
      <c r="B337" s="41"/>
      <c r="C337" s="206" t="s">
        <v>385</v>
      </c>
      <c r="D337" s="206" t="s">
        <v>170</v>
      </c>
      <c r="E337" s="207" t="s">
        <v>386</v>
      </c>
      <c r="F337" s="208" t="s">
        <v>387</v>
      </c>
      <c r="G337" s="209" t="s">
        <v>243</v>
      </c>
      <c r="H337" s="210">
        <v>0.10100000000000001</v>
      </c>
      <c r="I337" s="211"/>
      <c r="J337" s="212">
        <f>ROUND(I337*H337,2)</f>
        <v>0</v>
      </c>
      <c r="K337" s="208" t="s">
        <v>174</v>
      </c>
      <c r="L337" s="46"/>
      <c r="M337" s="213" t="s">
        <v>19</v>
      </c>
      <c r="N337" s="214" t="s">
        <v>42</v>
      </c>
      <c r="O337" s="86"/>
      <c r="P337" s="215">
        <f>O337*H337</f>
        <v>0</v>
      </c>
      <c r="Q337" s="215">
        <v>1.0529056800000001</v>
      </c>
      <c r="R337" s="215">
        <f>Q337*H337</f>
        <v>0.10634347368000001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175</v>
      </c>
      <c r="AT337" s="217" t="s">
        <v>170</v>
      </c>
      <c r="AU337" s="217" t="s">
        <v>81</v>
      </c>
      <c r="AY337" s="19" t="s">
        <v>166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79</v>
      </c>
      <c r="BK337" s="218">
        <f>ROUND(I337*H337,2)</f>
        <v>0</v>
      </c>
      <c r="BL337" s="19" t="s">
        <v>175</v>
      </c>
      <c r="BM337" s="217" t="s">
        <v>388</v>
      </c>
    </row>
    <row r="338" s="2" customFormat="1">
      <c r="A338" s="40"/>
      <c r="B338" s="41"/>
      <c r="C338" s="42"/>
      <c r="D338" s="219" t="s">
        <v>176</v>
      </c>
      <c r="E338" s="42"/>
      <c r="F338" s="220" t="s">
        <v>389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176</v>
      </c>
      <c r="AU338" s="19" t="s">
        <v>81</v>
      </c>
    </row>
    <row r="339" s="13" customFormat="1">
      <c r="A339" s="13"/>
      <c r="B339" s="224"/>
      <c r="C339" s="225"/>
      <c r="D339" s="226" t="s">
        <v>178</v>
      </c>
      <c r="E339" s="227" t="s">
        <v>19</v>
      </c>
      <c r="F339" s="228" t="s">
        <v>179</v>
      </c>
      <c r="G339" s="225"/>
      <c r="H339" s="227" t="s">
        <v>19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178</v>
      </c>
      <c r="AU339" s="234" t="s">
        <v>81</v>
      </c>
      <c r="AV339" s="13" t="s">
        <v>79</v>
      </c>
      <c r="AW339" s="13" t="s">
        <v>33</v>
      </c>
      <c r="AX339" s="13" t="s">
        <v>71</v>
      </c>
      <c r="AY339" s="234" t="s">
        <v>166</v>
      </c>
    </row>
    <row r="340" s="13" customFormat="1">
      <c r="A340" s="13"/>
      <c r="B340" s="224"/>
      <c r="C340" s="225"/>
      <c r="D340" s="226" t="s">
        <v>178</v>
      </c>
      <c r="E340" s="227" t="s">
        <v>19</v>
      </c>
      <c r="F340" s="228" t="s">
        <v>181</v>
      </c>
      <c r="G340" s="225"/>
      <c r="H340" s="227" t="s">
        <v>19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178</v>
      </c>
      <c r="AU340" s="234" t="s">
        <v>81</v>
      </c>
      <c r="AV340" s="13" t="s">
        <v>79</v>
      </c>
      <c r="AW340" s="13" t="s">
        <v>33</v>
      </c>
      <c r="AX340" s="13" t="s">
        <v>71</v>
      </c>
      <c r="AY340" s="234" t="s">
        <v>166</v>
      </c>
    </row>
    <row r="341" s="13" customFormat="1">
      <c r="A341" s="13"/>
      <c r="B341" s="224"/>
      <c r="C341" s="225"/>
      <c r="D341" s="226" t="s">
        <v>178</v>
      </c>
      <c r="E341" s="227" t="s">
        <v>19</v>
      </c>
      <c r="F341" s="228" t="s">
        <v>370</v>
      </c>
      <c r="G341" s="225"/>
      <c r="H341" s="227" t="s">
        <v>19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178</v>
      </c>
      <c r="AU341" s="234" t="s">
        <v>81</v>
      </c>
      <c r="AV341" s="13" t="s">
        <v>79</v>
      </c>
      <c r="AW341" s="13" t="s">
        <v>33</v>
      </c>
      <c r="AX341" s="13" t="s">
        <v>71</v>
      </c>
      <c r="AY341" s="234" t="s">
        <v>166</v>
      </c>
    </row>
    <row r="342" s="14" customFormat="1">
      <c r="A342" s="14"/>
      <c r="B342" s="235"/>
      <c r="C342" s="236"/>
      <c r="D342" s="226" t="s">
        <v>178</v>
      </c>
      <c r="E342" s="237" t="s">
        <v>19</v>
      </c>
      <c r="F342" s="238" t="s">
        <v>390</v>
      </c>
      <c r="G342" s="236"/>
      <c r="H342" s="239">
        <v>0.058000000000000003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178</v>
      </c>
      <c r="AU342" s="245" t="s">
        <v>81</v>
      </c>
      <c r="AV342" s="14" t="s">
        <v>81</v>
      </c>
      <c r="AW342" s="14" t="s">
        <v>33</v>
      </c>
      <c r="AX342" s="14" t="s">
        <v>71</v>
      </c>
      <c r="AY342" s="245" t="s">
        <v>166</v>
      </c>
    </row>
    <row r="343" s="14" customFormat="1">
      <c r="A343" s="14"/>
      <c r="B343" s="235"/>
      <c r="C343" s="236"/>
      <c r="D343" s="226" t="s">
        <v>178</v>
      </c>
      <c r="E343" s="237" t="s">
        <v>19</v>
      </c>
      <c r="F343" s="238" t="s">
        <v>391</v>
      </c>
      <c r="G343" s="236"/>
      <c r="H343" s="239">
        <v>0.042999999999999997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178</v>
      </c>
      <c r="AU343" s="245" t="s">
        <v>81</v>
      </c>
      <c r="AV343" s="14" t="s">
        <v>81</v>
      </c>
      <c r="AW343" s="14" t="s">
        <v>33</v>
      </c>
      <c r="AX343" s="14" t="s">
        <v>71</v>
      </c>
      <c r="AY343" s="245" t="s">
        <v>166</v>
      </c>
    </row>
    <row r="344" s="15" customFormat="1">
      <c r="A344" s="15"/>
      <c r="B344" s="246"/>
      <c r="C344" s="247"/>
      <c r="D344" s="226" t="s">
        <v>178</v>
      </c>
      <c r="E344" s="248" t="s">
        <v>19</v>
      </c>
      <c r="F344" s="249" t="s">
        <v>183</v>
      </c>
      <c r="G344" s="247"/>
      <c r="H344" s="250">
        <v>0.10100000000000001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6" t="s">
        <v>178</v>
      </c>
      <c r="AU344" s="256" t="s">
        <v>81</v>
      </c>
      <c r="AV344" s="15" t="s">
        <v>175</v>
      </c>
      <c r="AW344" s="15" t="s">
        <v>33</v>
      </c>
      <c r="AX344" s="15" t="s">
        <v>79</v>
      </c>
      <c r="AY344" s="256" t="s">
        <v>166</v>
      </c>
    </row>
    <row r="345" s="12" customFormat="1" ht="22.8" customHeight="1">
      <c r="A345" s="12"/>
      <c r="B345" s="190"/>
      <c r="C345" s="191"/>
      <c r="D345" s="192" t="s">
        <v>70</v>
      </c>
      <c r="E345" s="204" t="s">
        <v>191</v>
      </c>
      <c r="F345" s="204" t="s">
        <v>392</v>
      </c>
      <c r="G345" s="191"/>
      <c r="H345" s="191"/>
      <c r="I345" s="194"/>
      <c r="J345" s="205">
        <f>BK345</f>
        <v>0</v>
      </c>
      <c r="K345" s="191"/>
      <c r="L345" s="196"/>
      <c r="M345" s="197"/>
      <c r="N345" s="198"/>
      <c r="O345" s="198"/>
      <c r="P345" s="199">
        <v>0</v>
      </c>
      <c r="Q345" s="198"/>
      <c r="R345" s="199">
        <v>0</v>
      </c>
      <c r="S345" s="198"/>
      <c r="T345" s="200"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1" t="s">
        <v>79</v>
      </c>
      <c r="AT345" s="202" t="s">
        <v>70</v>
      </c>
      <c r="AU345" s="202" t="s">
        <v>79</v>
      </c>
      <c r="AY345" s="201" t="s">
        <v>166</v>
      </c>
      <c r="BK345" s="203">
        <v>0</v>
      </c>
    </row>
    <row r="346" s="12" customFormat="1" ht="22.8" customHeight="1">
      <c r="A346" s="12"/>
      <c r="B346" s="190"/>
      <c r="C346" s="191"/>
      <c r="D346" s="192" t="s">
        <v>70</v>
      </c>
      <c r="E346" s="204" t="s">
        <v>393</v>
      </c>
      <c r="F346" s="204" t="s">
        <v>394</v>
      </c>
      <c r="G346" s="191"/>
      <c r="H346" s="191"/>
      <c r="I346" s="194"/>
      <c r="J346" s="205">
        <f>BK346</f>
        <v>0</v>
      </c>
      <c r="K346" s="191"/>
      <c r="L346" s="196"/>
      <c r="M346" s="197"/>
      <c r="N346" s="198"/>
      <c r="O346" s="198"/>
      <c r="P346" s="199">
        <f>SUM(P347:P456)</f>
        <v>0</v>
      </c>
      <c r="Q346" s="198"/>
      <c r="R346" s="199">
        <f>SUM(R347:R456)</f>
        <v>18.153003049999995</v>
      </c>
      <c r="S346" s="198"/>
      <c r="T346" s="200">
        <f>SUM(T347:T456)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1" t="s">
        <v>79</v>
      </c>
      <c r="AT346" s="202" t="s">
        <v>70</v>
      </c>
      <c r="AU346" s="202" t="s">
        <v>79</v>
      </c>
      <c r="AY346" s="201" t="s">
        <v>166</v>
      </c>
      <c r="BK346" s="203">
        <f>SUM(BK347:BK456)</f>
        <v>0</v>
      </c>
    </row>
    <row r="347" s="2" customFormat="1" ht="16.5" customHeight="1">
      <c r="A347" s="40"/>
      <c r="B347" s="41"/>
      <c r="C347" s="206" t="s">
        <v>279</v>
      </c>
      <c r="D347" s="206" t="s">
        <v>170</v>
      </c>
      <c r="E347" s="207" t="s">
        <v>395</v>
      </c>
      <c r="F347" s="208" t="s">
        <v>396</v>
      </c>
      <c r="G347" s="209" t="s">
        <v>199</v>
      </c>
      <c r="H347" s="210">
        <v>3.3140000000000001</v>
      </c>
      <c r="I347" s="211"/>
      <c r="J347" s="212">
        <f>ROUND(I347*H347,2)</f>
        <v>0</v>
      </c>
      <c r="K347" s="208" t="s">
        <v>174</v>
      </c>
      <c r="L347" s="46"/>
      <c r="M347" s="213" t="s">
        <v>19</v>
      </c>
      <c r="N347" s="214" t="s">
        <v>42</v>
      </c>
      <c r="O347" s="86"/>
      <c r="P347" s="215">
        <f>O347*H347</f>
        <v>0</v>
      </c>
      <c r="Q347" s="215">
        <v>0.056000000000000001</v>
      </c>
      <c r="R347" s="215">
        <f>Q347*H347</f>
        <v>0.185584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175</v>
      </c>
      <c r="AT347" s="217" t="s">
        <v>170</v>
      </c>
      <c r="AU347" s="217" t="s">
        <v>81</v>
      </c>
      <c r="AY347" s="19" t="s">
        <v>166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79</v>
      </c>
      <c r="BK347" s="218">
        <f>ROUND(I347*H347,2)</f>
        <v>0</v>
      </c>
      <c r="BL347" s="19" t="s">
        <v>175</v>
      </c>
      <c r="BM347" s="217" t="s">
        <v>397</v>
      </c>
    </row>
    <row r="348" s="2" customFormat="1">
      <c r="A348" s="40"/>
      <c r="B348" s="41"/>
      <c r="C348" s="42"/>
      <c r="D348" s="219" t="s">
        <v>176</v>
      </c>
      <c r="E348" s="42"/>
      <c r="F348" s="220" t="s">
        <v>398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176</v>
      </c>
      <c r="AU348" s="19" t="s">
        <v>81</v>
      </c>
    </row>
    <row r="349" s="13" customFormat="1">
      <c r="A349" s="13"/>
      <c r="B349" s="224"/>
      <c r="C349" s="225"/>
      <c r="D349" s="226" t="s">
        <v>178</v>
      </c>
      <c r="E349" s="227" t="s">
        <v>19</v>
      </c>
      <c r="F349" s="228" t="s">
        <v>179</v>
      </c>
      <c r="G349" s="225"/>
      <c r="H349" s="227" t="s">
        <v>19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178</v>
      </c>
      <c r="AU349" s="234" t="s">
        <v>81</v>
      </c>
      <c r="AV349" s="13" t="s">
        <v>79</v>
      </c>
      <c r="AW349" s="13" t="s">
        <v>33</v>
      </c>
      <c r="AX349" s="13" t="s">
        <v>71</v>
      </c>
      <c r="AY349" s="234" t="s">
        <v>166</v>
      </c>
    </row>
    <row r="350" s="13" customFormat="1">
      <c r="A350" s="13"/>
      <c r="B350" s="224"/>
      <c r="C350" s="225"/>
      <c r="D350" s="226" t="s">
        <v>178</v>
      </c>
      <c r="E350" s="227" t="s">
        <v>19</v>
      </c>
      <c r="F350" s="228" t="s">
        <v>181</v>
      </c>
      <c r="G350" s="225"/>
      <c r="H350" s="227" t="s">
        <v>19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178</v>
      </c>
      <c r="AU350" s="234" t="s">
        <v>81</v>
      </c>
      <c r="AV350" s="13" t="s">
        <v>79</v>
      </c>
      <c r="AW350" s="13" t="s">
        <v>33</v>
      </c>
      <c r="AX350" s="13" t="s">
        <v>71</v>
      </c>
      <c r="AY350" s="234" t="s">
        <v>166</v>
      </c>
    </row>
    <row r="351" s="13" customFormat="1">
      <c r="A351" s="13"/>
      <c r="B351" s="224"/>
      <c r="C351" s="225"/>
      <c r="D351" s="226" t="s">
        <v>178</v>
      </c>
      <c r="E351" s="227" t="s">
        <v>19</v>
      </c>
      <c r="F351" s="228" t="s">
        <v>399</v>
      </c>
      <c r="G351" s="225"/>
      <c r="H351" s="227" t="s">
        <v>19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178</v>
      </c>
      <c r="AU351" s="234" t="s">
        <v>81</v>
      </c>
      <c r="AV351" s="13" t="s">
        <v>79</v>
      </c>
      <c r="AW351" s="13" t="s">
        <v>33</v>
      </c>
      <c r="AX351" s="13" t="s">
        <v>71</v>
      </c>
      <c r="AY351" s="234" t="s">
        <v>166</v>
      </c>
    </row>
    <row r="352" s="14" customFormat="1">
      <c r="A352" s="14"/>
      <c r="B352" s="235"/>
      <c r="C352" s="236"/>
      <c r="D352" s="226" t="s">
        <v>178</v>
      </c>
      <c r="E352" s="237" t="s">
        <v>19</v>
      </c>
      <c r="F352" s="238" t="s">
        <v>400</v>
      </c>
      <c r="G352" s="236"/>
      <c r="H352" s="239">
        <v>0.75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178</v>
      </c>
      <c r="AU352" s="245" t="s">
        <v>81</v>
      </c>
      <c r="AV352" s="14" t="s">
        <v>81</v>
      </c>
      <c r="AW352" s="14" t="s">
        <v>33</v>
      </c>
      <c r="AX352" s="14" t="s">
        <v>71</v>
      </c>
      <c r="AY352" s="245" t="s">
        <v>166</v>
      </c>
    </row>
    <row r="353" s="14" customFormat="1">
      <c r="A353" s="14"/>
      <c r="B353" s="235"/>
      <c r="C353" s="236"/>
      <c r="D353" s="226" t="s">
        <v>178</v>
      </c>
      <c r="E353" s="237" t="s">
        <v>19</v>
      </c>
      <c r="F353" s="238" t="s">
        <v>401</v>
      </c>
      <c r="G353" s="236"/>
      <c r="H353" s="239">
        <v>2.1000000000000001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178</v>
      </c>
      <c r="AU353" s="245" t="s">
        <v>81</v>
      </c>
      <c r="AV353" s="14" t="s">
        <v>81</v>
      </c>
      <c r="AW353" s="14" t="s">
        <v>33</v>
      </c>
      <c r="AX353" s="14" t="s">
        <v>71</v>
      </c>
      <c r="AY353" s="245" t="s">
        <v>166</v>
      </c>
    </row>
    <row r="354" s="14" customFormat="1">
      <c r="A354" s="14"/>
      <c r="B354" s="235"/>
      <c r="C354" s="236"/>
      <c r="D354" s="226" t="s">
        <v>178</v>
      </c>
      <c r="E354" s="237" t="s">
        <v>19</v>
      </c>
      <c r="F354" s="238" t="s">
        <v>402</v>
      </c>
      <c r="G354" s="236"/>
      <c r="H354" s="239">
        <v>0.20000000000000001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178</v>
      </c>
      <c r="AU354" s="245" t="s">
        <v>81</v>
      </c>
      <c r="AV354" s="14" t="s">
        <v>81</v>
      </c>
      <c r="AW354" s="14" t="s">
        <v>33</v>
      </c>
      <c r="AX354" s="14" t="s">
        <v>71</v>
      </c>
      <c r="AY354" s="245" t="s">
        <v>166</v>
      </c>
    </row>
    <row r="355" s="14" customFormat="1">
      <c r="A355" s="14"/>
      <c r="B355" s="235"/>
      <c r="C355" s="236"/>
      <c r="D355" s="226" t="s">
        <v>178</v>
      </c>
      <c r="E355" s="237" t="s">
        <v>19</v>
      </c>
      <c r="F355" s="238" t="s">
        <v>403</v>
      </c>
      <c r="G355" s="236"/>
      <c r="H355" s="239">
        <v>0.26400000000000001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178</v>
      </c>
      <c r="AU355" s="245" t="s">
        <v>81</v>
      </c>
      <c r="AV355" s="14" t="s">
        <v>81</v>
      </c>
      <c r="AW355" s="14" t="s">
        <v>33</v>
      </c>
      <c r="AX355" s="14" t="s">
        <v>71</v>
      </c>
      <c r="AY355" s="245" t="s">
        <v>166</v>
      </c>
    </row>
    <row r="356" s="15" customFormat="1">
      <c r="A356" s="15"/>
      <c r="B356" s="246"/>
      <c r="C356" s="247"/>
      <c r="D356" s="226" t="s">
        <v>178</v>
      </c>
      <c r="E356" s="248" t="s">
        <v>19</v>
      </c>
      <c r="F356" s="249" t="s">
        <v>183</v>
      </c>
      <c r="G356" s="247"/>
      <c r="H356" s="250">
        <v>3.3140000000000001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6" t="s">
        <v>178</v>
      </c>
      <c r="AU356" s="256" t="s">
        <v>81</v>
      </c>
      <c r="AV356" s="15" t="s">
        <v>175</v>
      </c>
      <c r="AW356" s="15" t="s">
        <v>33</v>
      </c>
      <c r="AX356" s="15" t="s">
        <v>79</v>
      </c>
      <c r="AY356" s="256" t="s">
        <v>166</v>
      </c>
    </row>
    <row r="357" s="2" customFormat="1" ht="16.5" customHeight="1">
      <c r="A357" s="40"/>
      <c r="B357" s="41"/>
      <c r="C357" s="206" t="s">
        <v>404</v>
      </c>
      <c r="D357" s="206" t="s">
        <v>170</v>
      </c>
      <c r="E357" s="207" t="s">
        <v>405</v>
      </c>
      <c r="F357" s="208" t="s">
        <v>406</v>
      </c>
      <c r="G357" s="209" t="s">
        <v>199</v>
      </c>
      <c r="H357" s="210">
        <v>99.219999999999999</v>
      </c>
      <c r="I357" s="211"/>
      <c r="J357" s="212">
        <f>ROUND(I357*H357,2)</f>
        <v>0</v>
      </c>
      <c r="K357" s="208" t="s">
        <v>174</v>
      </c>
      <c r="L357" s="46"/>
      <c r="M357" s="213" t="s">
        <v>19</v>
      </c>
      <c r="N357" s="214" t="s">
        <v>42</v>
      </c>
      <c r="O357" s="86"/>
      <c r="P357" s="215">
        <f>O357*H357</f>
        <v>0</v>
      </c>
      <c r="Q357" s="215">
        <v>0.0080000000000000002</v>
      </c>
      <c r="R357" s="215">
        <f>Q357*H357</f>
        <v>0.79376000000000002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175</v>
      </c>
      <c r="AT357" s="217" t="s">
        <v>170</v>
      </c>
      <c r="AU357" s="217" t="s">
        <v>81</v>
      </c>
      <c r="AY357" s="19" t="s">
        <v>166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79</v>
      </c>
      <c r="BK357" s="218">
        <f>ROUND(I357*H357,2)</f>
        <v>0</v>
      </c>
      <c r="BL357" s="19" t="s">
        <v>175</v>
      </c>
      <c r="BM357" s="217" t="s">
        <v>407</v>
      </c>
    </row>
    <row r="358" s="2" customFormat="1">
      <c r="A358" s="40"/>
      <c r="B358" s="41"/>
      <c r="C358" s="42"/>
      <c r="D358" s="219" t="s">
        <v>176</v>
      </c>
      <c r="E358" s="42"/>
      <c r="F358" s="220" t="s">
        <v>408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176</v>
      </c>
      <c r="AU358" s="19" t="s">
        <v>81</v>
      </c>
    </row>
    <row r="359" s="13" customFormat="1">
      <c r="A359" s="13"/>
      <c r="B359" s="224"/>
      <c r="C359" s="225"/>
      <c r="D359" s="226" t="s">
        <v>178</v>
      </c>
      <c r="E359" s="227" t="s">
        <v>19</v>
      </c>
      <c r="F359" s="228" t="s">
        <v>179</v>
      </c>
      <c r="G359" s="225"/>
      <c r="H359" s="227" t="s">
        <v>19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178</v>
      </c>
      <c r="AU359" s="234" t="s">
        <v>81</v>
      </c>
      <c r="AV359" s="13" t="s">
        <v>79</v>
      </c>
      <c r="AW359" s="13" t="s">
        <v>33</v>
      </c>
      <c r="AX359" s="13" t="s">
        <v>71</v>
      </c>
      <c r="AY359" s="234" t="s">
        <v>166</v>
      </c>
    </row>
    <row r="360" s="13" customFormat="1">
      <c r="A360" s="13"/>
      <c r="B360" s="224"/>
      <c r="C360" s="225"/>
      <c r="D360" s="226" t="s">
        <v>178</v>
      </c>
      <c r="E360" s="227" t="s">
        <v>19</v>
      </c>
      <c r="F360" s="228" t="s">
        <v>181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178</v>
      </c>
      <c r="AU360" s="234" t="s">
        <v>81</v>
      </c>
      <c r="AV360" s="13" t="s">
        <v>79</v>
      </c>
      <c r="AW360" s="13" t="s">
        <v>33</v>
      </c>
      <c r="AX360" s="13" t="s">
        <v>71</v>
      </c>
      <c r="AY360" s="234" t="s">
        <v>166</v>
      </c>
    </row>
    <row r="361" s="13" customFormat="1">
      <c r="A361" s="13"/>
      <c r="B361" s="224"/>
      <c r="C361" s="225"/>
      <c r="D361" s="226" t="s">
        <v>178</v>
      </c>
      <c r="E361" s="227" t="s">
        <v>19</v>
      </c>
      <c r="F361" s="228" t="s">
        <v>409</v>
      </c>
      <c r="G361" s="225"/>
      <c r="H361" s="227" t="s">
        <v>19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178</v>
      </c>
      <c r="AU361" s="234" t="s">
        <v>81</v>
      </c>
      <c r="AV361" s="13" t="s">
        <v>79</v>
      </c>
      <c r="AW361" s="13" t="s">
        <v>33</v>
      </c>
      <c r="AX361" s="13" t="s">
        <v>71</v>
      </c>
      <c r="AY361" s="234" t="s">
        <v>166</v>
      </c>
    </row>
    <row r="362" s="14" customFormat="1">
      <c r="A362" s="14"/>
      <c r="B362" s="235"/>
      <c r="C362" s="236"/>
      <c r="D362" s="226" t="s">
        <v>178</v>
      </c>
      <c r="E362" s="237" t="s">
        <v>19</v>
      </c>
      <c r="F362" s="238" t="s">
        <v>410</v>
      </c>
      <c r="G362" s="236"/>
      <c r="H362" s="239">
        <v>67.012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178</v>
      </c>
      <c r="AU362" s="245" t="s">
        <v>81</v>
      </c>
      <c r="AV362" s="14" t="s">
        <v>81</v>
      </c>
      <c r="AW362" s="14" t="s">
        <v>33</v>
      </c>
      <c r="AX362" s="14" t="s">
        <v>71</v>
      </c>
      <c r="AY362" s="245" t="s">
        <v>166</v>
      </c>
    </row>
    <row r="363" s="14" customFormat="1">
      <c r="A363" s="14"/>
      <c r="B363" s="235"/>
      <c r="C363" s="236"/>
      <c r="D363" s="226" t="s">
        <v>178</v>
      </c>
      <c r="E363" s="237" t="s">
        <v>19</v>
      </c>
      <c r="F363" s="238" t="s">
        <v>411</v>
      </c>
      <c r="G363" s="236"/>
      <c r="H363" s="239">
        <v>32.207999999999998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178</v>
      </c>
      <c r="AU363" s="245" t="s">
        <v>81</v>
      </c>
      <c r="AV363" s="14" t="s">
        <v>81</v>
      </c>
      <c r="AW363" s="14" t="s">
        <v>33</v>
      </c>
      <c r="AX363" s="14" t="s">
        <v>71</v>
      </c>
      <c r="AY363" s="245" t="s">
        <v>166</v>
      </c>
    </row>
    <row r="364" s="15" customFormat="1">
      <c r="A364" s="15"/>
      <c r="B364" s="246"/>
      <c r="C364" s="247"/>
      <c r="D364" s="226" t="s">
        <v>178</v>
      </c>
      <c r="E364" s="248" t="s">
        <v>19</v>
      </c>
      <c r="F364" s="249" t="s">
        <v>183</v>
      </c>
      <c r="G364" s="247"/>
      <c r="H364" s="250">
        <v>99.219999999999999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6" t="s">
        <v>178</v>
      </c>
      <c r="AU364" s="256" t="s">
        <v>81</v>
      </c>
      <c r="AV364" s="15" t="s">
        <v>175</v>
      </c>
      <c r="AW364" s="15" t="s">
        <v>33</v>
      </c>
      <c r="AX364" s="15" t="s">
        <v>79</v>
      </c>
      <c r="AY364" s="256" t="s">
        <v>166</v>
      </c>
    </row>
    <row r="365" s="2" customFormat="1" ht="24.15" customHeight="1">
      <c r="A365" s="40"/>
      <c r="B365" s="41"/>
      <c r="C365" s="206" t="s">
        <v>286</v>
      </c>
      <c r="D365" s="206" t="s">
        <v>170</v>
      </c>
      <c r="E365" s="207" t="s">
        <v>412</v>
      </c>
      <c r="F365" s="208" t="s">
        <v>413</v>
      </c>
      <c r="G365" s="209" t="s">
        <v>199</v>
      </c>
      <c r="H365" s="210">
        <v>22.949999999999999</v>
      </c>
      <c r="I365" s="211"/>
      <c r="J365" s="212">
        <f>ROUND(I365*H365,2)</f>
        <v>0</v>
      </c>
      <c r="K365" s="208" t="s">
        <v>174</v>
      </c>
      <c r="L365" s="46"/>
      <c r="M365" s="213" t="s">
        <v>19</v>
      </c>
      <c r="N365" s="214" t="s">
        <v>42</v>
      </c>
      <c r="O365" s="86"/>
      <c r="P365" s="215">
        <f>O365*H365</f>
        <v>0</v>
      </c>
      <c r="Q365" s="215">
        <v>0.0043839999999999999</v>
      </c>
      <c r="R365" s="215">
        <f>Q365*H365</f>
        <v>0.10061279999999999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175</v>
      </c>
      <c r="AT365" s="217" t="s">
        <v>170</v>
      </c>
      <c r="AU365" s="217" t="s">
        <v>81</v>
      </c>
      <c r="AY365" s="19" t="s">
        <v>166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79</v>
      </c>
      <c r="BK365" s="218">
        <f>ROUND(I365*H365,2)</f>
        <v>0</v>
      </c>
      <c r="BL365" s="19" t="s">
        <v>175</v>
      </c>
      <c r="BM365" s="217" t="s">
        <v>414</v>
      </c>
    </row>
    <row r="366" s="2" customFormat="1">
      <c r="A366" s="40"/>
      <c r="B366" s="41"/>
      <c r="C366" s="42"/>
      <c r="D366" s="219" t="s">
        <v>176</v>
      </c>
      <c r="E366" s="42"/>
      <c r="F366" s="220" t="s">
        <v>415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176</v>
      </c>
      <c r="AU366" s="19" t="s">
        <v>81</v>
      </c>
    </row>
    <row r="367" s="13" customFormat="1">
      <c r="A367" s="13"/>
      <c r="B367" s="224"/>
      <c r="C367" s="225"/>
      <c r="D367" s="226" t="s">
        <v>178</v>
      </c>
      <c r="E367" s="227" t="s">
        <v>19</v>
      </c>
      <c r="F367" s="228" t="s">
        <v>179</v>
      </c>
      <c r="G367" s="225"/>
      <c r="H367" s="227" t="s">
        <v>19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178</v>
      </c>
      <c r="AU367" s="234" t="s">
        <v>81</v>
      </c>
      <c r="AV367" s="13" t="s">
        <v>79</v>
      </c>
      <c r="AW367" s="13" t="s">
        <v>33</v>
      </c>
      <c r="AX367" s="13" t="s">
        <v>71</v>
      </c>
      <c r="AY367" s="234" t="s">
        <v>166</v>
      </c>
    </row>
    <row r="368" s="13" customFormat="1">
      <c r="A368" s="13"/>
      <c r="B368" s="224"/>
      <c r="C368" s="225"/>
      <c r="D368" s="226" t="s">
        <v>178</v>
      </c>
      <c r="E368" s="227" t="s">
        <v>19</v>
      </c>
      <c r="F368" s="228" t="s">
        <v>181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178</v>
      </c>
      <c r="AU368" s="234" t="s">
        <v>81</v>
      </c>
      <c r="AV368" s="13" t="s">
        <v>79</v>
      </c>
      <c r="AW368" s="13" t="s">
        <v>33</v>
      </c>
      <c r="AX368" s="13" t="s">
        <v>71</v>
      </c>
      <c r="AY368" s="234" t="s">
        <v>166</v>
      </c>
    </row>
    <row r="369" s="13" customFormat="1">
      <c r="A369" s="13"/>
      <c r="B369" s="224"/>
      <c r="C369" s="225"/>
      <c r="D369" s="226" t="s">
        <v>178</v>
      </c>
      <c r="E369" s="227" t="s">
        <v>19</v>
      </c>
      <c r="F369" s="228" t="s">
        <v>416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178</v>
      </c>
      <c r="AU369" s="234" t="s">
        <v>81</v>
      </c>
      <c r="AV369" s="13" t="s">
        <v>79</v>
      </c>
      <c r="AW369" s="13" t="s">
        <v>33</v>
      </c>
      <c r="AX369" s="13" t="s">
        <v>71</v>
      </c>
      <c r="AY369" s="234" t="s">
        <v>166</v>
      </c>
    </row>
    <row r="370" s="14" customFormat="1">
      <c r="A370" s="14"/>
      <c r="B370" s="235"/>
      <c r="C370" s="236"/>
      <c r="D370" s="226" t="s">
        <v>178</v>
      </c>
      <c r="E370" s="237" t="s">
        <v>19</v>
      </c>
      <c r="F370" s="238" t="s">
        <v>417</v>
      </c>
      <c r="G370" s="236"/>
      <c r="H370" s="239">
        <v>20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178</v>
      </c>
      <c r="AU370" s="245" t="s">
        <v>81</v>
      </c>
      <c r="AV370" s="14" t="s">
        <v>81</v>
      </c>
      <c r="AW370" s="14" t="s">
        <v>33</v>
      </c>
      <c r="AX370" s="14" t="s">
        <v>71</v>
      </c>
      <c r="AY370" s="245" t="s">
        <v>166</v>
      </c>
    </row>
    <row r="371" s="14" customFormat="1">
      <c r="A371" s="14"/>
      <c r="B371" s="235"/>
      <c r="C371" s="236"/>
      <c r="D371" s="226" t="s">
        <v>178</v>
      </c>
      <c r="E371" s="237" t="s">
        <v>19</v>
      </c>
      <c r="F371" s="238" t="s">
        <v>418</v>
      </c>
      <c r="G371" s="236"/>
      <c r="H371" s="239">
        <v>2.9500000000000002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178</v>
      </c>
      <c r="AU371" s="245" t="s">
        <v>81</v>
      </c>
      <c r="AV371" s="14" t="s">
        <v>81</v>
      </c>
      <c r="AW371" s="14" t="s">
        <v>33</v>
      </c>
      <c r="AX371" s="14" t="s">
        <v>71</v>
      </c>
      <c r="AY371" s="245" t="s">
        <v>166</v>
      </c>
    </row>
    <row r="372" s="15" customFormat="1">
      <c r="A372" s="15"/>
      <c r="B372" s="246"/>
      <c r="C372" s="247"/>
      <c r="D372" s="226" t="s">
        <v>178</v>
      </c>
      <c r="E372" s="248" t="s">
        <v>19</v>
      </c>
      <c r="F372" s="249" t="s">
        <v>183</v>
      </c>
      <c r="G372" s="247"/>
      <c r="H372" s="250">
        <v>22.949999999999999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6" t="s">
        <v>178</v>
      </c>
      <c r="AU372" s="256" t="s">
        <v>81</v>
      </c>
      <c r="AV372" s="15" t="s">
        <v>175</v>
      </c>
      <c r="AW372" s="15" t="s">
        <v>33</v>
      </c>
      <c r="AX372" s="15" t="s">
        <v>79</v>
      </c>
      <c r="AY372" s="256" t="s">
        <v>166</v>
      </c>
    </row>
    <row r="373" s="2" customFormat="1" ht="24.15" customHeight="1">
      <c r="A373" s="40"/>
      <c r="B373" s="41"/>
      <c r="C373" s="206" t="s">
        <v>419</v>
      </c>
      <c r="D373" s="206" t="s">
        <v>170</v>
      </c>
      <c r="E373" s="207" t="s">
        <v>420</v>
      </c>
      <c r="F373" s="208" t="s">
        <v>421</v>
      </c>
      <c r="G373" s="209" t="s">
        <v>199</v>
      </c>
      <c r="H373" s="210">
        <v>99.219999999999999</v>
      </c>
      <c r="I373" s="211"/>
      <c r="J373" s="212">
        <f>ROUND(I373*H373,2)</f>
        <v>0</v>
      </c>
      <c r="K373" s="208" t="s">
        <v>174</v>
      </c>
      <c r="L373" s="46"/>
      <c r="M373" s="213" t="s">
        <v>19</v>
      </c>
      <c r="N373" s="214" t="s">
        <v>42</v>
      </c>
      <c r="O373" s="86"/>
      <c r="P373" s="215">
        <f>O373*H373</f>
        <v>0</v>
      </c>
      <c r="Q373" s="215">
        <v>0.02</v>
      </c>
      <c r="R373" s="215">
        <f>Q373*H373</f>
        <v>1.9843999999999999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175</v>
      </c>
      <c r="AT373" s="217" t="s">
        <v>170</v>
      </c>
      <c r="AU373" s="217" t="s">
        <v>81</v>
      </c>
      <c r="AY373" s="19" t="s">
        <v>166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79</v>
      </c>
      <c r="BK373" s="218">
        <f>ROUND(I373*H373,2)</f>
        <v>0</v>
      </c>
      <c r="BL373" s="19" t="s">
        <v>175</v>
      </c>
      <c r="BM373" s="217" t="s">
        <v>422</v>
      </c>
    </row>
    <row r="374" s="2" customFormat="1">
      <c r="A374" s="40"/>
      <c r="B374" s="41"/>
      <c r="C374" s="42"/>
      <c r="D374" s="219" t="s">
        <v>176</v>
      </c>
      <c r="E374" s="42"/>
      <c r="F374" s="220" t="s">
        <v>423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176</v>
      </c>
      <c r="AU374" s="19" t="s">
        <v>81</v>
      </c>
    </row>
    <row r="375" s="13" customFormat="1">
      <c r="A375" s="13"/>
      <c r="B375" s="224"/>
      <c r="C375" s="225"/>
      <c r="D375" s="226" t="s">
        <v>178</v>
      </c>
      <c r="E375" s="227" t="s">
        <v>19</v>
      </c>
      <c r="F375" s="228" t="s">
        <v>179</v>
      </c>
      <c r="G375" s="225"/>
      <c r="H375" s="227" t="s">
        <v>19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178</v>
      </c>
      <c r="AU375" s="234" t="s">
        <v>81</v>
      </c>
      <c r="AV375" s="13" t="s">
        <v>79</v>
      </c>
      <c r="AW375" s="13" t="s">
        <v>33</v>
      </c>
      <c r="AX375" s="13" t="s">
        <v>71</v>
      </c>
      <c r="AY375" s="234" t="s">
        <v>166</v>
      </c>
    </row>
    <row r="376" s="13" customFormat="1">
      <c r="A376" s="13"/>
      <c r="B376" s="224"/>
      <c r="C376" s="225"/>
      <c r="D376" s="226" t="s">
        <v>178</v>
      </c>
      <c r="E376" s="227" t="s">
        <v>19</v>
      </c>
      <c r="F376" s="228" t="s">
        <v>181</v>
      </c>
      <c r="G376" s="225"/>
      <c r="H376" s="227" t="s">
        <v>19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178</v>
      </c>
      <c r="AU376" s="234" t="s">
        <v>81</v>
      </c>
      <c r="AV376" s="13" t="s">
        <v>79</v>
      </c>
      <c r="AW376" s="13" t="s">
        <v>33</v>
      </c>
      <c r="AX376" s="13" t="s">
        <v>71</v>
      </c>
      <c r="AY376" s="234" t="s">
        <v>166</v>
      </c>
    </row>
    <row r="377" s="13" customFormat="1">
      <c r="A377" s="13"/>
      <c r="B377" s="224"/>
      <c r="C377" s="225"/>
      <c r="D377" s="226" t="s">
        <v>178</v>
      </c>
      <c r="E377" s="227" t="s">
        <v>19</v>
      </c>
      <c r="F377" s="228" t="s">
        <v>409</v>
      </c>
      <c r="G377" s="225"/>
      <c r="H377" s="227" t="s">
        <v>19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178</v>
      </c>
      <c r="AU377" s="234" t="s">
        <v>81</v>
      </c>
      <c r="AV377" s="13" t="s">
        <v>79</v>
      </c>
      <c r="AW377" s="13" t="s">
        <v>33</v>
      </c>
      <c r="AX377" s="13" t="s">
        <v>71</v>
      </c>
      <c r="AY377" s="234" t="s">
        <v>166</v>
      </c>
    </row>
    <row r="378" s="14" customFormat="1">
      <c r="A378" s="14"/>
      <c r="B378" s="235"/>
      <c r="C378" s="236"/>
      <c r="D378" s="226" t="s">
        <v>178</v>
      </c>
      <c r="E378" s="237" t="s">
        <v>19</v>
      </c>
      <c r="F378" s="238" t="s">
        <v>410</v>
      </c>
      <c r="G378" s="236"/>
      <c r="H378" s="239">
        <v>67.012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178</v>
      </c>
      <c r="AU378" s="245" t="s">
        <v>81</v>
      </c>
      <c r="AV378" s="14" t="s">
        <v>81</v>
      </c>
      <c r="AW378" s="14" t="s">
        <v>33</v>
      </c>
      <c r="AX378" s="14" t="s">
        <v>71</v>
      </c>
      <c r="AY378" s="245" t="s">
        <v>166</v>
      </c>
    </row>
    <row r="379" s="14" customFormat="1">
      <c r="A379" s="14"/>
      <c r="B379" s="235"/>
      <c r="C379" s="236"/>
      <c r="D379" s="226" t="s">
        <v>178</v>
      </c>
      <c r="E379" s="237" t="s">
        <v>19</v>
      </c>
      <c r="F379" s="238" t="s">
        <v>411</v>
      </c>
      <c r="G379" s="236"/>
      <c r="H379" s="239">
        <v>32.207999999999998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178</v>
      </c>
      <c r="AU379" s="245" t="s">
        <v>81</v>
      </c>
      <c r="AV379" s="14" t="s">
        <v>81</v>
      </c>
      <c r="AW379" s="14" t="s">
        <v>33</v>
      </c>
      <c r="AX379" s="14" t="s">
        <v>71</v>
      </c>
      <c r="AY379" s="245" t="s">
        <v>166</v>
      </c>
    </row>
    <row r="380" s="15" customFormat="1">
      <c r="A380" s="15"/>
      <c r="B380" s="246"/>
      <c r="C380" s="247"/>
      <c r="D380" s="226" t="s">
        <v>178</v>
      </c>
      <c r="E380" s="248" t="s">
        <v>19</v>
      </c>
      <c r="F380" s="249" t="s">
        <v>183</v>
      </c>
      <c r="G380" s="247"/>
      <c r="H380" s="250">
        <v>99.219999999999999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6" t="s">
        <v>178</v>
      </c>
      <c r="AU380" s="256" t="s">
        <v>81</v>
      </c>
      <c r="AV380" s="15" t="s">
        <v>175</v>
      </c>
      <c r="AW380" s="15" t="s">
        <v>33</v>
      </c>
      <c r="AX380" s="15" t="s">
        <v>79</v>
      </c>
      <c r="AY380" s="256" t="s">
        <v>166</v>
      </c>
    </row>
    <row r="381" s="2" customFormat="1" ht="21.75" customHeight="1">
      <c r="A381" s="40"/>
      <c r="B381" s="41"/>
      <c r="C381" s="206" t="s">
        <v>291</v>
      </c>
      <c r="D381" s="206" t="s">
        <v>170</v>
      </c>
      <c r="E381" s="207" t="s">
        <v>424</v>
      </c>
      <c r="F381" s="208" t="s">
        <v>425</v>
      </c>
      <c r="G381" s="209" t="s">
        <v>199</v>
      </c>
      <c r="H381" s="210">
        <v>358.38099999999997</v>
      </c>
      <c r="I381" s="211"/>
      <c r="J381" s="212">
        <f>ROUND(I381*H381,2)</f>
        <v>0</v>
      </c>
      <c r="K381" s="208" t="s">
        <v>174</v>
      </c>
      <c r="L381" s="46"/>
      <c r="M381" s="213" t="s">
        <v>19</v>
      </c>
      <c r="N381" s="214" t="s">
        <v>42</v>
      </c>
      <c r="O381" s="86"/>
      <c r="P381" s="215">
        <f>O381*H381</f>
        <v>0</v>
      </c>
      <c r="Q381" s="215">
        <v>0.0064999999999999997</v>
      </c>
      <c r="R381" s="215">
        <f>Q381*H381</f>
        <v>2.3294764999999997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175</v>
      </c>
      <c r="AT381" s="217" t="s">
        <v>170</v>
      </c>
      <c r="AU381" s="217" t="s">
        <v>81</v>
      </c>
      <c r="AY381" s="19" t="s">
        <v>166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79</v>
      </c>
      <c r="BK381" s="218">
        <f>ROUND(I381*H381,2)</f>
        <v>0</v>
      </c>
      <c r="BL381" s="19" t="s">
        <v>175</v>
      </c>
      <c r="BM381" s="217" t="s">
        <v>426</v>
      </c>
    </row>
    <row r="382" s="2" customFormat="1">
      <c r="A382" s="40"/>
      <c r="B382" s="41"/>
      <c r="C382" s="42"/>
      <c r="D382" s="219" t="s">
        <v>176</v>
      </c>
      <c r="E382" s="42"/>
      <c r="F382" s="220" t="s">
        <v>427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176</v>
      </c>
      <c r="AU382" s="19" t="s">
        <v>81</v>
      </c>
    </row>
    <row r="383" s="13" customFormat="1">
      <c r="A383" s="13"/>
      <c r="B383" s="224"/>
      <c r="C383" s="225"/>
      <c r="D383" s="226" t="s">
        <v>178</v>
      </c>
      <c r="E383" s="227" t="s">
        <v>19</v>
      </c>
      <c r="F383" s="228" t="s">
        <v>179</v>
      </c>
      <c r="G383" s="225"/>
      <c r="H383" s="227" t="s">
        <v>19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178</v>
      </c>
      <c r="AU383" s="234" t="s">
        <v>81</v>
      </c>
      <c r="AV383" s="13" t="s">
        <v>79</v>
      </c>
      <c r="AW383" s="13" t="s">
        <v>33</v>
      </c>
      <c r="AX383" s="13" t="s">
        <v>71</v>
      </c>
      <c r="AY383" s="234" t="s">
        <v>166</v>
      </c>
    </row>
    <row r="384" s="13" customFormat="1">
      <c r="A384" s="13"/>
      <c r="B384" s="224"/>
      <c r="C384" s="225"/>
      <c r="D384" s="226" t="s">
        <v>178</v>
      </c>
      <c r="E384" s="227" t="s">
        <v>19</v>
      </c>
      <c r="F384" s="228" t="s">
        <v>181</v>
      </c>
      <c r="G384" s="225"/>
      <c r="H384" s="227" t="s">
        <v>19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178</v>
      </c>
      <c r="AU384" s="234" t="s">
        <v>81</v>
      </c>
      <c r="AV384" s="13" t="s">
        <v>79</v>
      </c>
      <c r="AW384" s="13" t="s">
        <v>33</v>
      </c>
      <c r="AX384" s="13" t="s">
        <v>71</v>
      </c>
      <c r="AY384" s="234" t="s">
        <v>166</v>
      </c>
    </row>
    <row r="385" s="13" customFormat="1">
      <c r="A385" s="13"/>
      <c r="B385" s="224"/>
      <c r="C385" s="225"/>
      <c r="D385" s="226" t="s">
        <v>178</v>
      </c>
      <c r="E385" s="227" t="s">
        <v>19</v>
      </c>
      <c r="F385" s="228" t="s">
        <v>428</v>
      </c>
      <c r="G385" s="225"/>
      <c r="H385" s="227" t="s">
        <v>19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178</v>
      </c>
      <c r="AU385" s="234" t="s">
        <v>81</v>
      </c>
      <c r="AV385" s="13" t="s">
        <v>79</v>
      </c>
      <c r="AW385" s="13" t="s">
        <v>33</v>
      </c>
      <c r="AX385" s="13" t="s">
        <v>71</v>
      </c>
      <c r="AY385" s="234" t="s">
        <v>166</v>
      </c>
    </row>
    <row r="386" s="14" customFormat="1">
      <c r="A386" s="14"/>
      <c r="B386" s="235"/>
      <c r="C386" s="236"/>
      <c r="D386" s="226" t="s">
        <v>178</v>
      </c>
      <c r="E386" s="237" t="s">
        <v>19</v>
      </c>
      <c r="F386" s="238" t="s">
        <v>429</v>
      </c>
      <c r="G386" s="236"/>
      <c r="H386" s="239">
        <v>236.21000000000001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178</v>
      </c>
      <c r="AU386" s="245" t="s">
        <v>81</v>
      </c>
      <c r="AV386" s="14" t="s">
        <v>81</v>
      </c>
      <c r="AW386" s="14" t="s">
        <v>33</v>
      </c>
      <c r="AX386" s="14" t="s">
        <v>71</v>
      </c>
      <c r="AY386" s="245" t="s">
        <v>166</v>
      </c>
    </row>
    <row r="387" s="14" customFormat="1">
      <c r="A387" s="14"/>
      <c r="B387" s="235"/>
      <c r="C387" s="236"/>
      <c r="D387" s="226" t="s">
        <v>178</v>
      </c>
      <c r="E387" s="237" t="s">
        <v>19</v>
      </c>
      <c r="F387" s="238" t="s">
        <v>430</v>
      </c>
      <c r="G387" s="236"/>
      <c r="H387" s="239">
        <v>108.086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178</v>
      </c>
      <c r="AU387" s="245" t="s">
        <v>81</v>
      </c>
      <c r="AV387" s="14" t="s">
        <v>81</v>
      </c>
      <c r="AW387" s="14" t="s">
        <v>33</v>
      </c>
      <c r="AX387" s="14" t="s">
        <v>71</v>
      </c>
      <c r="AY387" s="245" t="s">
        <v>166</v>
      </c>
    </row>
    <row r="388" s="14" customFormat="1">
      <c r="A388" s="14"/>
      <c r="B388" s="235"/>
      <c r="C388" s="236"/>
      <c r="D388" s="226" t="s">
        <v>178</v>
      </c>
      <c r="E388" s="237" t="s">
        <v>19</v>
      </c>
      <c r="F388" s="238" t="s">
        <v>431</v>
      </c>
      <c r="G388" s="236"/>
      <c r="H388" s="239">
        <v>14.085000000000001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178</v>
      </c>
      <c r="AU388" s="245" t="s">
        <v>81</v>
      </c>
      <c r="AV388" s="14" t="s">
        <v>81</v>
      </c>
      <c r="AW388" s="14" t="s">
        <v>33</v>
      </c>
      <c r="AX388" s="14" t="s">
        <v>71</v>
      </c>
      <c r="AY388" s="245" t="s">
        <v>166</v>
      </c>
    </row>
    <row r="389" s="15" customFormat="1">
      <c r="A389" s="15"/>
      <c r="B389" s="246"/>
      <c r="C389" s="247"/>
      <c r="D389" s="226" t="s">
        <v>178</v>
      </c>
      <c r="E389" s="248" t="s">
        <v>19</v>
      </c>
      <c r="F389" s="249" t="s">
        <v>183</v>
      </c>
      <c r="G389" s="247"/>
      <c r="H389" s="250">
        <v>358.38099999999997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6" t="s">
        <v>178</v>
      </c>
      <c r="AU389" s="256" t="s">
        <v>81</v>
      </c>
      <c r="AV389" s="15" t="s">
        <v>175</v>
      </c>
      <c r="AW389" s="15" t="s">
        <v>33</v>
      </c>
      <c r="AX389" s="15" t="s">
        <v>79</v>
      </c>
      <c r="AY389" s="256" t="s">
        <v>166</v>
      </c>
    </row>
    <row r="390" s="2" customFormat="1" ht="24.15" customHeight="1">
      <c r="A390" s="40"/>
      <c r="B390" s="41"/>
      <c r="C390" s="206" t="s">
        <v>432</v>
      </c>
      <c r="D390" s="206" t="s">
        <v>170</v>
      </c>
      <c r="E390" s="207" t="s">
        <v>433</v>
      </c>
      <c r="F390" s="208" t="s">
        <v>434</v>
      </c>
      <c r="G390" s="209" t="s">
        <v>199</v>
      </c>
      <c r="H390" s="210">
        <v>358.38099999999997</v>
      </c>
      <c r="I390" s="211"/>
      <c r="J390" s="212">
        <f>ROUND(I390*H390,2)</f>
        <v>0</v>
      </c>
      <c r="K390" s="208" t="s">
        <v>174</v>
      </c>
      <c r="L390" s="46"/>
      <c r="M390" s="213" t="s">
        <v>19</v>
      </c>
      <c r="N390" s="214" t="s">
        <v>42</v>
      </c>
      <c r="O390" s="86"/>
      <c r="P390" s="215">
        <f>O390*H390</f>
        <v>0</v>
      </c>
      <c r="Q390" s="215">
        <v>0.01575</v>
      </c>
      <c r="R390" s="215">
        <f>Q390*H390</f>
        <v>5.6445007499999997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175</v>
      </c>
      <c r="AT390" s="217" t="s">
        <v>170</v>
      </c>
      <c r="AU390" s="217" t="s">
        <v>81</v>
      </c>
      <c r="AY390" s="19" t="s">
        <v>166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79</v>
      </c>
      <c r="BK390" s="218">
        <f>ROUND(I390*H390,2)</f>
        <v>0</v>
      </c>
      <c r="BL390" s="19" t="s">
        <v>175</v>
      </c>
      <c r="BM390" s="217" t="s">
        <v>435</v>
      </c>
    </row>
    <row r="391" s="2" customFormat="1">
      <c r="A391" s="40"/>
      <c r="B391" s="41"/>
      <c r="C391" s="42"/>
      <c r="D391" s="219" t="s">
        <v>176</v>
      </c>
      <c r="E391" s="42"/>
      <c r="F391" s="220" t="s">
        <v>436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176</v>
      </c>
      <c r="AU391" s="19" t="s">
        <v>81</v>
      </c>
    </row>
    <row r="392" s="13" customFormat="1">
      <c r="A392" s="13"/>
      <c r="B392" s="224"/>
      <c r="C392" s="225"/>
      <c r="D392" s="226" t="s">
        <v>178</v>
      </c>
      <c r="E392" s="227" t="s">
        <v>19</v>
      </c>
      <c r="F392" s="228" t="s">
        <v>179</v>
      </c>
      <c r="G392" s="225"/>
      <c r="H392" s="227" t="s">
        <v>19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178</v>
      </c>
      <c r="AU392" s="234" t="s">
        <v>81</v>
      </c>
      <c r="AV392" s="13" t="s">
        <v>79</v>
      </c>
      <c r="AW392" s="13" t="s">
        <v>33</v>
      </c>
      <c r="AX392" s="13" t="s">
        <v>71</v>
      </c>
      <c r="AY392" s="234" t="s">
        <v>166</v>
      </c>
    </row>
    <row r="393" s="13" customFormat="1">
      <c r="A393" s="13"/>
      <c r="B393" s="224"/>
      <c r="C393" s="225"/>
      <c r="D393" s="226" t="s">
        <v>178</v>
      </c>
      <c r="E393" s="227" t="s">
        <v>19</v>
      </c>
      <c r="F393" s="228" t="s">
        <v>181</v>
      </c>
      <c r="G393" s="225"/>
      <c r="H393" s="227" t="s">
        <v>19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178</v>
      </c>
      <c r="AU393" s="234" t="s">
        <v>81</v>
      </c>
      <c r="AV393" s="13" t="s">
        <v>79</v>
      </c>
      <c r="AW393" s="13" t="s">
        <v>33</v>
      </c>
      <c r="AX393" s="13" t="s">
        <v>71</v>
      </c>
      <c r="AY393" s="234" t="s">
        <v>166</v>
      </c>
    </row>
    <row r="394" s="13" customFormat="1">
      <c r="A394" s="13"/>
      <c r="B394" s="224"/>
      <c r="C394" s="225"/>
      <c r="D394" s="226" t="s">
        <v>178</v>
      </c>
      <c r="E394" s="227" t="s">
        <v>19</v>
      </c>
      <c r="F394" s="228" t="s">
        <v>428</v>
      </c>
      <c r="G394" s="225"/>
      <c r="H394" s="227" t="s">
        <v>19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178</v>
      </c>
      <c r="AU394" s="234" t="s">
        <v>81</v>
      </c>
      <c r="AV394" s="13" t="s">
        <v>79</v>
      </c>
      <c r="AW394" s="13" t="s">
        <v>33</v>
      </c>
      <c r="AX394" s="13" t="s">
        <v>71</v>
      </c>
      <c r="AY394" s="234" t="s">
        <v>166</v>
      </c>
    </row>
    <row r="395" s="14" customFormat="1">
      <c r="A395" s="14"/>
      <c r="B395" s="235"/>
      <c r="C395" s="236"/>
      <c r="D395" s="226" t="s">
        <v>178</v>
      </c>
      <c r="E395" s="237" t="s">
        <v>19</v>
      </c>
      <c r="F395" s="238" t="s">
        <v>429</v>
      </c>
      <c r="G395" s="236"/>
      <c r="H395" s="239">
        <v>236.21000000000001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178</v>
      </c>
      <c r="AU395" s="245" t="s">
        <v>81</v>
      </c>
      <c r="AV395" s="14" t="s">
        <v>81</v>
      </c>
      <c r="AW395" s="14" t="s">
        <v>33</v>
      </c>
      <c r="AX395" s="14" t="s">
        <v>71</v>
      </c>
      <c r="AY395" s="245" t="s">
        <v>166</v>
      </c>
    </row>
    <row r="396" s="14" customFormat="1">
      <c r="A396" s="14"/>
      <c r="B396" s="235"/>
      <c r="C396" s="236"/>
      <c r="D396" s="226" t="s">
        <v>178</v>
      </c>
      <c r="E396" s="237" t="s">
        <v>19</v>
      </c>
      <c r="F396" s="238" t="s">
        <v>430</v>
      </c>
      <c r="G396" s="236"/>
      <c r="H396" s="239">
        <v>108.086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178</v>
      </c>
      <c r="AU396" s="245" t="s">
        <v>81</v>
      </c>
      <c r="AV396" s="14" t="s">
        <v>81</v>
      </c>
      <c r="AW396" s="14" t="s">
        <v>33</v>
      </c>
      <c r="AX396" s="14" t="s">
        <v>71</v>
      </c>
      <c r="AY396" s="245" t="s">
        <v>166</v>
      </c>
    </row>
    <row r="397" s="14" customFormat="1">
      <c r="A397" s="14"/>
      <c r="B397" s="235"/>
      <c r="C397" s="236"/>
      <c r="D397" s="226" t="s">
        <v>178</v>
      </c>
      <c r="E397" s="237" t="s">
        <v>19</v>
      </c>
      <c r="F397" s="238" t="s">
        <v>431</v>
      </c>
      <c r="G397" s="236"/>
      <c r="H397" s="239">
        <v>14.085000000000001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178</v>
      </c>
      <c r="AU397" s="245" t="s">
        <v>81</v>
      </c>
      <c r="AV397" s="14" t="s">
        <v>81</v>
      </c>
      <c r="AW397" s="14" t="s">
        <v>33</v>
      </c>
      <c r="AX397" s="14" t="s">
        <v>71</v>
      </c>
      <c r="AY397" s="245" t="s">
        <v>166</v>
      </c>
    </row>
    <row r="398" s="15" customFormat="1">
      <c r="A398" s="15"/>
      <c r="B398" s="246"/>
      <c r="C398" s="247"/>
      <c r="D398" s="226" t="s">
        <v>178</v>
      </c>
      <c r="E398" s="248" t="s">
        <v>19</v>
      </c>
      <c r="F398" s="249" t="s">
        <v>183</v>
      </c>
      <c r="G398" s="247"/>
      <c r="H398" s="250">
        <v>358.38099999999997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6" t="s">
        <v>178</v>
      </c>
      <c r="AU398" s="256" t="s">
        <v>81</v>
      </c>
      <c r="AV398" s="15" t="s">
        <v>175</v>
      </c>
      <c r="AW398" s="15" t="s">
        <v>33</v>
      </c>
      <c r="AX398" s="15" t="s">
        <v>79</v>
      </c>
      <c r="AY398" s="256" t="s">
        <v>166</v>
      </c>
    </row>
    <row r="399" s="2" customFormat="1" ht="24.15" customHeight="1">
      <c r="A399" s="40"/>
      <c r="B399" s="41"/>
      <c r="C399" s="206" t="s">
        <v>296</v>
      </c>
      <c r="D399" s="206" t="s">
        <v>170</v>
      </c>
      <c r="E399" s="207" t="s">
        <v>437</v>
      </c>
      <c r="F399" s="208" t="s">
        <v>438</v>
      </c>
      <c r="G399" s="209" t="s">
        <v>199</v>
      </c>
      <c r="H399" s="210">
        <v>716.76199999999994</v>
      </c>
      <c r="I399" s="211"/>
      <c r="J399" s="212">
        <f>ROUND(I399*H399,2)</f>
        <v>0</v>
      </c>
      <c r="K399" s="208" t="s">
        <v>174</v>
      </c>
      <c r="L399" s="46"/>
      <c r="M399" s="213" t="s">
        <v>19</v>
      </c>
      <c r="N399" s="214" t="s">
        <v>42</v>
      </c>
      <c r="O399" s="86"/>
      <c r="P399" s="215">
        <f>O399*H399</f>
        <v>0</v>
      </c>
      <c r="Q399" s="215">
        <v>0.0079000000000000008</v>
      </c>
      <c r="R399" s="215">
        <f>Q399*H399</f>
        <v>5.6624198000000003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175</v>
      </c>
      <c r="AT399" s="217" t="s">
        <v>170</v>
      </c>
      <c r="AU399" s="217" t="s">
        <v>81</v>
      </c>
      <c r="AY399" s="19" t="s">
        <v>166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79</v>
      </c>
      <c r="BK399" s="218">
        <f>ROUND(I399*H399,2)</f>
        <v>0</v>
      </c>
      <c r="BL399" s="19" t="s">
        <v>175</v>
      </c>
      <c r="BM399" s="217" t="s">
        <v>439</v>
      </c>
    </row>
    <row r="400" s="2" customFormat="1">
      <c r="A400" s="40"/>
      <c r="B400" s="41"/>
      <c r="C400" s="42"/>
      <c r="D400" s="219" t="s">
        <v>176</v>
      </c>
      <c r="E400" s="42"/>
      <c r="F400" s="220" t="s">
        <v>440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176</v>
      </c>
      <c r="AU400" s="19" t="s">
        <v>81</v>
      </c>
    </row>
    <row r="401" s="14" customFormat="1">
      <c r="A401" s="14"/>
      <c r="B401" s="235"/>
      <c r="C401" s="236"/>
      <c r="D401" s="226" t="s">
        <v>178</v>
      </c>
      <c r="E401" s="237" t="s">
        <v>19</v>
      </c>
      <c r="F401" s="238" t="s">
        <v>441</v>
      </c>
      <c r="G401" s="236"/>
      <c r="H401" s="239">
        <v>716.76199999999994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178</v>
      </c>
      <c r="AU401" s="245" t="s">
        <v>81</v>
      </c>
      <c r="AV401" s="14" t="s">
        <v>81</v>
      </c>
      <c r="AW401" s="14" t="s">
        <v>33</v>
      </c>
      <c r="AX401" s="14" t="s">
        <v>71</v>
      </c>
      <c r="AY401" s="245" t="s">
        <v>166</v>
      </c>
    </row>
    <row r="402" s="15" customFormat="1">
      <c r="A402" s="15"/>
      <c r="B402" s="246"/>
      <c r="C402" s="247"/>
      <c r="D402" s="226" t="s">
        <v>178</v>
      </c>
      <c r="E402" s="248" t="s">
        <v>19</v>
      </c>
      <c r="F402" s="249" t="s">
        <v>183</v>
      </c>
      <c r="G402" s="247"/>
      <c r="H402" s="250">
        <v>716.76199999999994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6" t="s">
        <v>178</v>
      </c>
      <c r="AU402" s="256" t="s">
        <v>81</v>
      </c>
      <c r="AV402" s="15" t="s">
        <v>175</v>
      </c>
      <c r="AW402" s="15" t="s">
        <v>33</v>
      </c>
      <c r="AX402" s="15" t="s">
        <v>79</v>
      </c>
      <c r="AY402" s="256" t="s">
        <v>166</v>
      </c>
    </row>
    <row r="403" s="2" customFormat="1" ht="16.5" customHeight="1">
      <c r="A403" s="40"/>
      <c r="B403" s="41"/>
      <c r="C403" s="206" t="s">
        <v>442</v>
      </c>
      <c r="D403" s="206" t="s">
        <v>170</v>
      </c>
      <c r="E403" s="207" t="s">
        <v>443</v>
      </c>
      <c r="F403" s="208" t="s">
        <v>444</v>
      </c>
      <c r="G403" s="209" t="s">
        <v>199</v>
      </c>
      <c r="H403" s="210">
        <v>358.38099999999997</v>
      </c>
      <c r="I403" s="211"/>
      <c r="J403" s="212">
        <f>ROUND(I403*H403,2)</f>
        <v>0</v>
      </c>
      <c r="K403" s="208" t="s">
        <v>174</v>
      </c>
      <c r="L403" s="46"/>
      <c r="M403" s="213" t="s">
        <v>19</v>
      </c>
      <c r="N403" s="214" t="s">
        <v>42</v>
      </c>
      <c r="O403" s="86"/>
      <c r="P403" s="215">
        <f>O403*H403</f>
        <v>0</v>
      </c>
      <c r="Q403" s="215">
        <v>0.0040000000000000001</v>
      </c>
      <c r="R403" s="215">
        <f>Q403*H403</f>
        <v>1.433524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175</v>
      </c>
      <c r="AT403" s="217" t="s">
        <v>170</v>
      </c>
      <c r="AU403" s="217" t="s">
        <v>81</v>
      </c>
      <c r="AY403" s="19" t="s">
        <v>166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79</v>
      </c>
      <c r="BK403" s="218">
        <f>ROUND(I403*H403,2)</f>
        <v>0</v>
      </c>
      <c r="BL403" s="19" t="s">
        <v>175</v>
      </c>
      <c r="BM403" s="217" t="s">
        <v>445</v>
      </c>
    </row>
    <row r="404" s="2" customFormat="1">
      <c r="A404" s="40"/>
      <c r="B404" s="41"/>
      <c r="C404" s="42"/>
      <c r="D404" s="219" t="s">
        <v>176</v>
      </c>
      <c r="E404" s="42"/>
      <c r="F404" s="220" t="s">
        <v>446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176</v>
      </c>
      <c r="AU404" s="19" t="s">
        <v>81</v>
      </c>
    </row>
    <row r="405" s="13" customFormat="1">
      <c r="A405" s="13"/>
      <c r="B405" s="224"/>
      <c r="C405" s="225"/>
      <c r="D405" s="226" t="s">
        <v>178</v>
      </c>
      <c r="E405" s="227" t="s">
        <v>19</v>
      </c>
      <c r="F405" s="228" t="s">
        <v>179</v>
      </c>
      <c r="G405" s="225"/>
      <c r="H405" s="227" t="s">
        <v>19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178</v>
      </c>
      <c r="AU405" s="234" t="s">
        <v>81</v>
      </c>
      <c r="AV405" s="13" t="s">
        <v>79</v>
      </c>
      <c r="AW405" s="13" t="s">
        <v>33</v>
      </c>
      <c r="AX405" s="13" t="s">
        <v>71</v>
      </c>
      <c r="AY405" s="234" t="s">
        <v>166</v>
      </c>
    </row>
    <row r="406" s="13" customFormat="1">
      <c r="A406" s="13"/>
      <c r="B406" s="224"/>
      <c r="C406" s="225"/>
      <c r="D406" s="226" t="s">
        <v>178</v>
      </c>
      <c r="E406" s="227" t="s">
        <v>19</v>
      </c>
      <c r="F406" s="228" t="s">
        <v>181</v>
      </c>
      <c r="G406" s="225"/>
      <c r="H406" s="227" t="s">
        <v>19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178</v>
      </c>
      <c r="AU406" s="234" t="s">
        <v>81</v>
      </c>
      <c r="AV406" s="13" t="s">
        <v>79</v>
      </c>
      <c r="AW406" s="13" t="s">
        <v>33</v>
      </c>
      <c r="AX406" s="13" t="s">
        <v>71</v>
      </c>
      <c r="AY406" s="234" t="s">
        <v>166</v>
      </c>
    </row>
    <row r="407" s="13" customFormat="1">
      <c r="A407" s="13"/>
      <c r="B407" s="224"/>
      <c r="C407" s="225"/>
      <c r="D407" s="226" t="s">
        <v>178</v>
      </c>
      <c r="E407" s="227" t="s">
        <v>19</v>
      </c>
      <c r="F407" s="228" t="s">
        <v>428</v>
      </c>
      <c r="G407" s="225"/>
      <c r="H407" s="227" t="s">
        <v>19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178</v>
      </c>
      <c r="AU407" s="234" t="s">
        <v>81</v>
      </c>
      <c r="AV407" s="13" t="s">
        <v>79</v>
      </c>
      <c r="AW407" s="13" t="s">
        <v>33</v>
      </c>
      <c r="AX407" s="13" t="s">
        <v>71</v>
      </c>
      <c r="AY407" s="234" t="s">
        <v>166</v>
      </c>
    </row>
    <row r="408" s="14" customFormat="1">
      <c r="A408" s="14"/>
      <c r="B408" s="235"/>
      <c r="C408" s="236"/>
      <c r="D408" s="226" t="s">
        <v>178</v>
      </c>
      <c r="E408" s="237" t="s">
        <v>19</v>
      </c>
      <c r="F408" s="238" t="s">
        <v>429</v>
      </c>
      <c r="G408" s="236"/>
      <c r="H408" s="239">
        <v>236.21000000000001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178</v>
      </c>
      <c r="AU408" s="245" t="s">
        <v>81</v>
      </c>
      <c r="AV408" s="14" t="s">
        <v>81</v>
      </c>
      <c r="AW408" s="14" t="s">
        <v>33</v>
      </c>
      <c r="AX408" s="14" t="s">
        <v>71</v>
      </c>
      <c r="AY408" s="245" t="s">
        <v>166</v>
      </c>
    </row>
    <row r="409" s="14" customFormat="1">
      <c r="A409" s="14"/>
      <c r="B409" s="235"/>
      <c r="C409" s="236"/>
      <c r="D409" s="226" t="s">
        <v>178</v>
      </c>
      <c r="E409" s="237" t="s">
        <v>19</v>
      </c>
      <c r="F409" s="238" t="s">
        <v>430</v>
      </c>
      <c r="G409" s="236"/>
      <c r="H409" s="239">
        <v>108.086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178</v>
      </c>
      <c r="AU409" s="245" t="s">
        <v>81</v>
      </c>
      <c r="AV409" s="14" t="s">
        <v>81</v>
      </c>
      <c r="AW409" s="14" t="s">
        <v>33</v>
      </c>
      <c r="AX409" s="14" t="s">
        <v>71</v>
      </c>
      <c r="AY409" s="245" t="s">
        <v>166</v>
      </c>
    </row>
    <row r="410" s="14" customFormat="1">
      <c r="A410" s="14"/>
      <c r="B410" s="235"/>
      <c r="C410" s="236"/>
      <c r="D410" s="226" t="s">
        <v>178</v>
      </c>
      <c r="E410" s="237" t="s">
        <v>19</v>
      </c>
      <c r="F410" s="238" t="s">
        <v>431</v>
      </c>
      <c r="G410" s="236"/>
      <c r="H410" s="239">
        <v>14.085000000000001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178</v>
      </c>
      <c r="AU410" s="245" t="s">
        <v>81</v>
      </c>
      <c r="AV410" s="14" t="s">
        <v>81</v>
      </c>
      <c r="AW410" s="14" t="s">
        <v>33</v>
      </c>
      <c r="AX410" s="14" t="s">
        <v>71</v>
      </c>
      <c r="AY410" s="245" t="s">
        <v>166</v>
      </c>
    </row>
    <row r="411" s="15" customFormat="1">
      <c r="A411" s="15"/>
      <c r="B411" s="246"/>
      <c r="C411" s="247"/>
      <c r="D411" s="226" t="s">
        <v>178</v>
      </c>
      <c r="E411" s="248" t="s">
        <v>19</v>
      </c>
      <c r="F411" s="249" t="s">
        <v>183</v>
      </c>
      <c r="G411" s="247"/>
      <c r="H411" s="250">
        <v>358.38099999999997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6" t="s">
        <v>178</v>
      </c>
      <c r="AU411" s="256" t="s">
        <v>81</v>
      </c>
      <c r="AV411" s="15" t="s">
        <v>175</v>
      </c>
      <c r="AW411" s="15" t="s">
        <v>33</v>
      </c>
      <c r="AX411" s="15" t="s">
        <v>79</v>
      </c>
      <c r="AY411" s="256" t="s">
        <v>166</v>
      </c>
    </row>
    <row r="412" s="2" customFormat="1" ht="24.15" customHeight="1">
      <c r="A412" s="40"/>
      <c r="B412" s="41"/>
      <c r="C412" s="206" t="s">
        <v>302</v>
      </c>
      <c r="D412" s="206" t="s">
        <v>170</v>
      </c>
      <c r="E412" s="207" t="s">
        <v>447</v>
      </c>
      <c r="F412" s="208" t="s">
        <v>448</v>
      </c>
      <c r="G412" s="209" t="s">
        <v>199</v>
      </c>
      <c r="H412" s="210">
        <v>35</v>
      </c>
      <c r="I412" s="211"/>
      <c r="J412" s="212">
        <f>ROUND(I412*H412,2)</f>
        <v>0</v>
      </c>
      <c r="K412" s="208" t="s">
        <v>174</v>
      </c>
      <c r="L412" s="46"/>
      <c r="M412" s="213" t="s">
        <v>19</v>
      </c>
      <c r="N412" s="214" t="s">
        <v>42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175</v>
      </c>
      <c r="AT412" s="217" t="s">
        <v>170</v>
      </c>
      <c r="AU412" s="217" t="s">
        <v>81</v>
      </c>
      <c r="AY412" s="19" t="s">
        <v>166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79</v>
      </c>
      <c r="BK412" s="218">
        <f>ROUND(I412*H412,2)</f>
        <v>0</v>
      </c>
      <c r="BL412" s="19" t="s">
        <v>175</v>
      </c>
      <c r="BM412" s="217" t="s">
        <v>449</v>
      </c>
    </row>
    <row r="413" s="2" customFormat="1">
      <c r="A413" s="40"/>
      <c r="B413" s="41"/>
      <c r="C413" s="42"/>
      <c r="D413" s="219" t="s">
        <v>176</v>
      </c>
      <c r="E413" s="42"/>
      <c r="F413" s="220" t="s">
        <v>450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176</v>
      </c>
      <c r="AU413" s="19" t="s">
        <v>81</v>
      </c>
    </row>
    <row r="414" s="13" customFormat="1">
      <c r="A414" s="13"/>
      <c r="B414" s="224"/>
      <c r="C414" s="225"/>
      <c r="D414" s="226" t="s">
        <v>178</v>
      </c>
      <c r="E414" s="227" t="s">
        <v>19</v>
      </c>
      <c r="F414" s="228" t="s">
        <v>451</v>
      </c>
      <c r="G414" s="225"/>
      <c r="H414" s="227" t="s">
        <v>19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178</v>
      </c>
      <c r="AU414" s="234" t="s">
        <v>81</v>
      </c>
      <c r="AV414" s="13" t="s">
        <v>79</v>
      </c>
      <c r="AW414" s="13" t="s">
        <v>33</v>
      </c>
      <c r="AX414" s="13" t="s">
        <v>71</v>
      </c>
      <c r="AY414" s="234" t="s">
        <v>166</v>
      </c>
    </row>
    <row r="415" s="13" customFormat="1">
      <c r="A415" s="13"/>
      <c r="B415" s="224"/>
      <c r="C415" s="225"/>
      <c r="D415" s="226" t="s">
        <v>178</v>
      </c>
      <c r="E415" s="227" t="s">
        <v>19</v>
      </c>
      <c r="F415" s="228" t="s">
        <v>181</v>
      </c>
      <c r="G415" s="225"/>
      <c r="H415" s="227" t="s">
        <v>19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178</v>
      </c>
      <c r="AU415" s="234" t="s">
        <v>81</v>
      </c>
      <c r="AV415" s="13" t="s">
        <v>79</v>
      </c>
      <c r="AW415" s="13" t="s">
        <v>33</v>
      </c>
      <c r="AX415" s="13" t="s">
        <v>71</v>
      </c>
      <c r="AY415" s="234" t="s">
        <v>166</v>
      </c>
    </row>
    <row r="416" s="14" customFormat="1">
      <c r="A416" s="14"/>
      <c r="B416" s="235"/>
      <c r="C416" s="236"/>
      <c r="D416" s="226" t="s">
        <v>178</v>
      </c>
      <c r="E416" s="237" t="s">
        <v>19</v>
      </c>
      <c r="F416" s="238" t="s">
        <v>452</v>
      </c>
      <c r="G416" s="236"/>
      <c r="H416" s="239">
        <v>35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178</v>
      </c>
      <c r="AU416" s="245" t="s">
        <v>81</v>
      </c>
      <c r="AV416" s="14" t="s">
        <v>81</v>
      </c>
      <c r="AW416" s="14" t="s">
        <v>33</v>
      </c>
      <c r="AX416" s="14" t="s">
        <v>71</v>
      </c>
      <c r="AY416" s="245" t="s">
        <v>166</v>
      </c>
    </row>
    <row r="417" s="15" customFormat="1">
      <c r="A417" s="15"/>
      <c r="B417" s="246"/>
      <c r="C417" s="247"/>
      <c r="D417" s="226" t="s">
        <v>178</v>
      </c>
      <c r="E417" s="248" t="s">
        <v>19</v>
      </c>
      <c r="F417" s="249" t="s">
        <v>183</v>
      </c>
      <c r="G417" s="247"/>
      <c r="H417" s="250">
        <v>35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6" t="s">
        <v>178</v>
      </c>
      <c r="AU417" s="256" t="s">
        <v>81</v>
      </c>
      <c r="AV417" s="15" t="s">
        <v>175</v>
      </c>
      <c r="AW417" s="15" t="s">
        <v>33</v>
      </c>
      <c r="AX417" s="15" t="s">
        <v>79</v>
      </c>
      <c r="AY417" s="256" t="s">
        <v>166</v>
      </c>
    </row>
    <row r="418" s="2" customFormat="1" ht="24.15" customHeight="1">
      <c r="A418" s="40"/>
      <c r="B418" s="41"/>
      <c r="C418" s="206" t="s">
        <v>453</v>
      </c>
      <c r="D418" s="206" t="s">
        <v>170</v>
      </c>
      <c r="E418" s="207" t="s">
        <v>454</v>
      </c>
      <c r="F418" s="208" t="s">
        <v>455</v>
      </c>
      <c r="G418" s="209" t="s">
        <v>332</v>
      </c>
      <c r="H418" s="210">
        <v>45</v>
      </c>
      <c r="I418" s="211"/>
      <c r="J418" s="212">
        <f>ROUND(I418*H418,2)</f>
        <v>0</v>
      </c>
      <c r="K418" s="208" t="s">
        <v>174</v>
      </c>
      <c r="L418" s="46"/>
      <c r="M418" s="213" t="s">
        <v>19</v>
      </c>
      <c r="N418" s="214" t="s">
        <v>42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175</v>
      </c>
      <c r="AT418" s="217" t="s">
        <v>170</v>
      </c>
      <c r="AU418" s="217" t="s">
        <v>81</v>
      </c>
      <c r="AY418" s="19" t="s">
        <v>166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79</v>
      </c>
      <c r="BK418" s="218">
        <f>ROUND(I418*H418,2)</f>
        <v>0</v>
      </c>
      <c r="BL418" s="19" t="s">
        <v>175</v>
      </c>
      <c r="BM418" s="217" t="s">
        <v>456</v>
      </c>
    </row>
    <row r="419" s="2" customFormat="1">
      <c r="A419" s="40"/>
      <c r="B419" s="41"/>
      <c r="C419" s="42"/>
      <c r="D419" s="219" t="s">
        <v>176</v>
      </c>
      <c r="E419" s="42"/>
      <c r="F419" s="220" t="s">
        <v>457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176</v>
      </c>
      <c r="AU419" s="19" t="s">
        <v>81</v>
      </c>
    </row>
    <row r="420" s="13" customFormat="1">
      <c r="A420" s="13"/>
      <c r="B420" s="224"/>
      <c r="C420" s="225"/>
      <c r="D420" s="226" t="s">
        <v>178</v>
      </c>
      <c r="E420" s="227" t="s">
        <v>19</v>
      </c>
      <c r="F420" s="228" t="s">
        <v>451</v>
      </c>
      <c r="G420" s="225"/>
      <c r="H420" s="227" t="s">
        <v>19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178</v>
      </c>
      <c r="AU420" s="234" t="s">
        <v>81</v>
      </c>
      <c r="AV420" s="13" t="s">
        <v>79</v>
      </c>
      <c r="AW420" s="13" t="s">
        <v>33</v>
      </c>
      <c r="AX420" s="13" t="s">
        <v>71</v>
      </c>
      <c r="AY420" s="234" t="s">
        <v>166</v>
      </c>
    </row>
    <row r="421" s="13" customFormat="1">
      <c r="A421" s="13"/>
      <c r="B421" s="224"/>
      <c r="C421" s="225"/>
      <c r="D421" s="226" t="s">
        <v>178</v>
      </c>
      <c r="E421" s="227" t="s">
        <v>19</v>
      </c>
      <c r="F421" s="228" t="s">
        <v>181</v>
      </c>
      <c r="G421" s="225"/>
      <c r="H421" s="227" t="s">
        <v>19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178</v>
      </c>
      <c r="AU421" s="234" t="s">
        <v>81</v>
      </c>
      <c r="AV421" s="13" t="s">
        <v>79</v>
      </c>
      <c r="AW421" s="13" t="s">
        <v>33</v>
      </c>
      <c r="AX421" s="13" t="s">
        <v>71</v>
      </c>
      <c r="AY421" s="234" t="s">
        <v>166</v>
      </c>
    </row>
    <row r="422" s="14" customFormat="1">
      <c r="A422" s="14"/>
      <c r="B422" s="235"/>
      <c r="C422" s="236"/>
      <c r="D422" s="226" t="s">
        <v>178</v>
      </c>
      <c r="E422" s="237" t="s">
        <v>19</v>
      </c>
      <c r="F422" s="238" t="s">
        <v>458</v>
      </c>
      <c r="G422" s="236"/>
      <c r="H422" s="239">
        <v>45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5" t="s">
        <v>178</v>
      </c>
      <c r="AU422" s="245" t="s">
        <v>81</v>
      </c>
      <c r="AV422" s="14" t="s">
        <v>81</v>
      </c>
      <c r="AW422" s="14" t="s">
        <v>33</v>
      </c>
      <c r="AX422" s="14" t="s">
        <v>71</v>
      </c>
      <c r="AY422" s="245" t="s">
        <v>166</v>
      </c>
    </row>
    <row r="423" s="15" customFormat="1">
      <c r="A423" s="15"/>
      <c r="B423" s="246"/>
      <c r="C423" s="247"/>
      <c r="D423" s="226" t="s">
        <v>178</v>
      </c>
      <c r="E423" s="248" t="s">
        <v>19</v>
      </c>
      <c r="F423" s="249" t="s">
        <v>183</v>
      </c>
      <c r="G423" s="247"/>
      <c r="H423" s="250">
        <v>45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178</v>
      </c>
      <c r="AU423" s="256" t="s">
        <v>81</v>
      </c>
      <c r="AV423" s="15" t="s">
        <v>175</v>
      </c>
      <c r="AW423" s="15" t="s">
        <v>33</v>
      </c>
      <c r="AX423" s="15" t="s">
        <v>79</v>
      </c>
      <c r="AY423" s="256" t="s">
        <v>166</v>
      </c>
    </row>
    <row r="424" s="2" customFormat="1" ht="24.15" customHeight="1">
      <c r="A424" s="40"/>
      <c r="B424" s="41"/>
      <c r="C424" s="206" t="s">
        <v>308</v>
      </c>
      <c r="D424" s="206" t="s">
        <v>170</v>
      </c>
      <c r="E424" s="207" t="s">
        <v>459</v>
      </c>
      <c r="F424" s="208" t="s">
        <v>460</v>
      </c>
      <c r="G424" s="209" t="s">
        <v>332</v>
      </c>
      <c r="H424" s="210">
        <v>142.18000000000001</v>
      </c>
      <c r="I424" s="211"/>
      <c r="J424" s="212">
        <f>ROUND(I424*H424,2)</f>
        <v>0</v>
      </c>
      <c r="K424" s="208" t="s">
        <v>174</v>
      </c>
      <c r="L424" s="46"/>
      <c r="M424" s="213" t="s">
        <v>19</v>
      </c>
      <c r="N424" s="214" t="s">
        <v>42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175</v>
      </c>
      <c r="AT424" s="217" t="s">
        <v>170</v>
      </c>
      <c r="AU424" s="217" t="s">
        <v>81</v>
      </c>
      <c r="AY424" s="19" t="s">
        <v>166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79</v>
      </c>
      <c r="BK424" s="218">
        <f>ROUND(I424*H424,2)</f>
        <v>0</v>
      </c>
      <c r="BL424" s="19" t="s">
        <v>175</v>
      </c>
      <c r="BM424" s="217" t="s">
        <v>461</v>
      </c>
    </row>
    <row r="425" s="2" customFormat="1">
      <c r="A425" s="40"/>
      <c r="B425" s="41"/>
      <c r="C425" s="42"/>
      <c r="D425" s="219" t="s">
        <v>176</v>
      </c>
      <c r="E425" s="42"/>
      <c r="F425" s="220" t="s">
        <v>462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176</v>
      </c>
      <c r="AU425" s="19" t="s">
        <v>81</v>
      </c>
    </row>
    <row r="426" s="13" customFormat="1">
      <c r="A426" s="13"/>
      <c r="B426" s="224"/>
      <c r="C426" s="225"/>
      <c r="D426" s="226" t="s">
        <v>178</v>
      </c>
      <c r="E426" s="227" t="s">
        <v>19</v>
      </c>
      <c r="F426" s="228" t="s">
        <v>451</v>
      </c>
      <c r="G426" s="225"/>
      <c r="H426" s="227" t="s">
        <v>19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178</v>
      </c>
      <c r="AU426" s="234" t="s">
        <v>81</v>
      </c>
      <c r="AV426" s="13" t="s">
        <v>79</v>
      </c>
      <c r="AW426" s="13" t="s">
        <v>33</v>
      </c>
      <c r="AX426" s="13" t="s">
        <v>71</v>
      </c>
      <c r="AY426" s="234" t="s">
        <v>166</v>
      </c>
    </row>
    <row r="427" s="13" customFormat="1">
      <c r="A427" s="13"/>
      <c r="B427" s="224"/>
      <c r="C427" s="225"/>
      <c r="D427" s="226" t="s">
        <v>178</v>
      </c>
      <c r="E427" s="227" t="s">
        <v>19</v>
      </c>
      <c r="F427" s="228" t="s">
        <v>181</v>
      </c>
      <c r="G427" s="225"/>
      <c r="H427" s="227" t="s">
        <v>19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178</v>
      </c>
      <c r="AU427" s="234" t="s">
        <v>81</v>
      </c>
      <c r="AV427" s="13" t="s">
        <v>79</v>
      </c>
      <c r="AW427" s="13" t="s">
        <v>33</v>
      </c>
      <c r="AX427" s="13" t="s">
        <v>71</v>
      </c>
      <c r="AY427" s="234" t="s">
        <v>166</v>
      </c>
    </row>
    <row r="428" s="13" customFormat="1">
      <c r="A428" s="13"/>
      <c r="B428" s="224"/>
      <c r="C428" s="225"/>
      <c r="D428" s="226" t="s">
        <v>178</v>
      </c>
      <c r="E428" s="227" t="s">
        <v>19</v>
      </c>
      <c r="F428" s="228" t="s">
        <v>463</v>
      </c>
      <c r="G428" s="225"/>
      <c r="H428" s="227" t="s">
        <v>19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178</v>
      </c>
      <c r="AU428" s="234" t="s">
        <v>81</v>
      </c>
      <c r="AV428" s="13" t="s">
        <v>79</v>
      </c>
      <c r="AW428" s="13" t="s">
        <v>33</v>
      </c>
      <c r="AX428" s="13" t="s">
        <v>71</v>
      </c>
      <c r="AY428" s="234" t="s">
        <v>166</v>
      </c>
    </row>
    <row r="429" s="14" customFormat="1">
      <c r="A429" s="14"/>
      <c r="B429" s="235"/>
      <c r="C429" s="236"/>
      <c r="D429" s="226" t="s">
        <v>178</v>
      </c>
      <c r="E429" s="237" t="s">
        <v>19</v>
      </c>
      <c r="F429" s="238" t="s">
        <v>464</v>
      </c>
      <c r="G429" s="236"/>
      <c r="H429" s="239">
        <v>5.9000000000000004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178</v>
      </c>
      <c r="AU429" s="245" t="s">
        <v>81</v>
      </c>
      <c r="AV429" s="14" t="s">
        <v>81</v>
      </c>
      <c r="AW429" s="14" t="s">
        <v>33</v>
      </c>
      <c r="AX429" s="14" t="s">
        <v>71</v>
      </c>
      <c r="AY429" s="245" t="s">
        <v>166</v>
      </c>
    </row>
    <row r="430" s="14" customFormat="1">
      <c r="A430" s="14"/>
      <c r="B430" s="235"/>
      <c r="C430" s="236"/>
      <c r="D430" s="226" t="s">
        <v>178</v>
      </c>
      <c r="E430" s="237" t="s">
        <v>19</v>
      </c>
      <c r="F430" s="238" t="s">
        <v>465</v>
      </c>
      <c r="G430" s="236"/>
      <c r="H430" s="239">
        <v>56.340000000000003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178</v>
      </c>
      <c r="AU430" s="245" t="s">
        <v>81</v>
      </c>
      <c r="AV430" s="14" t="s">
        <v>81</v>
      </c>
      <c r="AW430" s="14" t="s">
        <v>33</v>
      </c>
      <c r="AX430" s="14" t="s">
        <v>71</v>
      </c>
      <c r="AY430" s="245" t="s">
        <v>166</v>
      </c>
    </row>
    <row r="431" s="16" customFormat="1">
      <c r="A431" s="16"/>
      <c r="B431" s="267"/>
      <c r="C431" s="268"/>
      <c r="D431" s="226" t="s">
        <v>178</v>
      </c>
      <c r="E431" s="269" t="s">
        <v>19</v>
      </c>
      <c r="F431" s="270" t="s">
        <v>466</v>
      </c>
      <c r="G431" s="268"/>
      <c r="H431" s="271">
        <v>62.240000000000002</v>
      </c>
      <c r="I431" s="272"/>
      <c r="J431" s="268"/>
      <c r="K431" s="268"/>
      <c r="L431" s="273"/>
      <c r="M431" s="274"/>
      <c r="N431" s="275"/>
      <c r="O431" s="275"/>
      <c r="P431" s="275"/>
      <c r="Q431" s="275"/>
      <c r="R431" s="275"/>
      <c r="S431" s="275"/>
      <c r="T431" s="27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77" t="s">
        <v>178</v>
      </c>
      <c r="AU431" s="277" t="s">
        <v>81</v>
      </c>
      <c r="AV431" s="16" t="s">
        <v>188</v>
      </c>
      <c r="AW431" s="16" t="s">
        <v>33</v>
      </c>
      <c r="AX431" s="16" t="s">
        <v>71</v>
      </c>
      <c r="AY431" s="277" t="s">
        <v>166</v>
      </c>
    </row>
    <row r="432" s="13" customFormat="1">
      <c r="A432" s="13"/>
      <c r="B432" s="224"/>
      <c r="C432" s="225"/>
      <c r="D432" s="226" t="s">
        <v>178</v>
      </c>
      <c r="E432" s="227" t="s">
        <v>19</v>
      </c>
      <c r="F432" s="228" t="s">
        <v>467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178</v>
      </c>
      <c r="AU432" s="234" t="s">
        <v>81</v>
      </c>
      <c r="AV432" s="13" t="s">
        <v>79</v>
      </c>
      <c r="AW432" s="13" t="s">
        <v>33</v>
      </c>
      <c r="AX432" s="13" t="s">
        <v>71</v>
      </c>
      <c r="AY432" s="234" t="s">
        <v>166</v>
      </c>
    </row>
    <row r="433" s="14" customFormat="1">
      <c r="A433" s="14"/>
      <c r="B433" s="235"/>
      <c r="C433" s="236"/>
      <c r="D433" s="226" t="s">
        <v>178</v>
      </c>
      <c r="E433" s="237" t="s">
        <v>19</v>
      </c>
      <c r="F433" s="238" t="s">
        <v>468</v>
      </c>
      <c r="G433" s="236"/>
      <c r="H433" s="239">
        <v>23.600000000000001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178</v>
      </c>
      <c r="AU433" s="245" t="s">
        <v>81</v>
      </c>
      <c r="AV433" s="14" t="s">
        <v>81</v>
      </c>
      <c r="AW433" s="14" t="s">
        <v>33</v>
      </c>
      <c r="AX433" s="14" t="s">
        <v>71</v>
      </c>
      <c r="AY433" s="245" t="s">
        <v>166</v>
      </c>
    </row>
    <row r="434" s="14" customFormat="1">
      <c r="A434" s="14"/>
      <c r="B434" s="235"/>
      <c r="C434" s="236"/>
      <c r="D434" s="226" t="s">
        <v>178</v>
      </c>
      <c r="E434" s="237" t="s">
        <v>19</v>
      </c>
      <c r="F434" s="238" t="s">
        <v>465</v>
      </c>
      <c r="G434" s="236"/>
      <c r="H434" s="239">
        <v>56.340000000000003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178</v>
      </c>
      <c r="AU434" s="245" t="s">
        <v>81</v>
      </c>
      <c r="AV434" s="14" t="s">
        <v>81</v>
      </c>
      <c r="AW434" s="14" t="s">
        <v>33</v>
      </c>
      <c r="AX434" s="14" t="s">
        <v>71</v>
      </c>
      <c r="AY434" s="245" t="s">
        <v>166</v>
      </c>
    </row>
    <row r="435" s="16" customFormat="1">
      <c r="A435" s="16"/>
      <c r="B435" s="267"/>
      <c r="C435" s="268"/>
      <c r="D435" s="226" t="s">
        <v>178</v>
      </c>
      <c r="E435" s="269" t="s">
        <v>19</v>
      </c>
      <c r="F435" s="270" t="s">
        <v>466</v>
      </c>
      <c r="G435" s="268"/>
      <c r="H435" s="271">
        <v>79.939999999999998</v>
      </c>
      <c r="I435" s="272"/>
      <c r="J435" s="268"/>
      <c r="K435" s="268"/>
      <c r="L435" s="273"/>
      <c r="M435" s="274"/>
      <c r="N435" s="275"/>
      <c r="O435" s="275"/>
      <c r="P435" s="275"/>
      <c r="Q435" s="275"/>
      <c r="R435" s="275"/>
      <c r="S435" s="275"/>
      <c r="T435" s="27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77" t="s">
        <v>178</v>
      </c>
      <c r="AU435" s="277" t="s">
        <v>81</v>
      </c>
      <c r="AV435" s="16" t="s">
        <v>188</v>
      </c>
      <c r="AW435" s="16" t="s">
        <v>33</v>
      </c>
      <c r="AX435" s="16" t="s">
        <v>71</v>
      </c>
      <c r="AY435" s="277" t="s">
        <v>166</v>
      </c>
    </row>
    <row r="436" s="15" customFormat="1">
      <c r="A436" s="15"/>
      <c r="B436" s="246"/>
      <c r="C436" s="247"/>
      <c r="D436" s="226" t="s">
        <v>178</v>
      </c>
      <c r="E436" s="248" t="s">
        <v>19</v>
      </c>
      <c r="F436" s="249" t="s">
        <v>183</v>
      </c>
      <c r="G436" s="247"/>
      <c r="H436" s="250">
        <v>142.18000000000001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6" t="s">
        <v>178</v>
      </c>
      <c r="AU436" s="256" t="s">
        <v>81</v>
      </c>
      <c r="AV436" s="15" t="s">
        <v>175</v>
      </c>
      <c r="AW436" s="15" t="s">
        <v>33</v>
      </c>
      <c r="AX436" s="15" t="s">
        <v>79</v>
      </c>
      <c r="AY436" s="256" t="s">
        <v>166</v>
      </c>
    </row>
    <row r="437" s="2" customFormat="1" ht="16.5" customHeight="1">
      <c r="A437" s="40"/>
      <c r="B437" s="41"/>
      <c r="C437" s="257" t="s">
        <v>469</v>
      </c>
      <c r="D437" s="257" t="s">
        <v>260</v>
      </c>
      <c r="E437" s="258" t="s">
        <v>470</v>
      </c>
      <c r="F437" s="259" t="s">
        <v>471</v>
      </c>
      <c r="G437" s="260" t="s">
        <v>332</v>
      </c>
      <c r="H437" s="261">
        <v>142.18000000000001</v>
      </c>
      <c r="I437" s="262"/>
      <c r="J437" s="263">
        <f>ROUND(I437*H437,2)</f>
        <v>0</v>
      </c>
      <c r="K437" s="259" t="s">
        <v>174</v>
      </c>
      <c r="L437" s="264"/>
      <c r="M437" s="265" t="s">
        <v>19</v>
      </c>
      <c r="N437" s="266" t="s">
        <v>42</v>
      </c>
      <c r="O437" s="86"/>
      <c r="P437" s="215">
        <f>O437*H437</f>
        <v>0</v>
      </c>
      <c r="Q437" s="215">
        <v>0.00010000000000000001</v>
      </c>
      <c r="R437" s="215">
        <f>Q437*H437</f>
        <v>0.014218000000000002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200</v>
      </c>
      <c r="AT437" s="217" t="s">
        <v>260</v>
      </c>
      <c r="AU437" s="217" t="s">
        <v>81</v>
      </c>
      <c r="AY437" s="19" t="s">
        <v>166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79</v>
      </c>
      <c r="BK437" s="218">
        <f>ROUND(I437*H437,2)</f>
        <v>0</v>
      </c>
      <c r="BL437" s="19" t="s">
        <v>175</v>
      </c>
      <c r="BM437" s="217" t="s">
        <v>472</v>
      </c>
    </row>
    <row r="438" s="2" customFormat="1" ht="33" customHeight="1">
      <c r="A438" s="40"/>
      <c r="B438" s="41"/>
      <c r="C438" s="206" t="s">
        <v>314</v>
      </c>
      <c r="D438" s="206" t="s">
        <v>170</v>
      </c>
      <c r="E438" s="207" t="s">
        <v>473</v>
      </c>
      <c r="F438" s="208" t="s">
        <v>474</v>
      </c>
      <c r="G438" s="209" t="s">
        <v>332</v>
      </c>
      <c r="H438" s="210">
        <v>112.68000000000001</v>
      </c>
      <c r="I438" s="211"/>
      <c r="J438" s="212">
        <f>ROUND(I438*H438,2)</f>
        <v>0</v>
      </c>
      <c r="K438" s="208" t="s">
        <v>174</v>
      </c>
      <c r="L438" s="46"/>
      <c r="M438" s="213" t="s">
        <v>19</v>
      </c>
      <c r="N438" s="214" t="s">
        <v>42</v>
      </c>
      <c r="O438" s="86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175</v>
      </c>
      <c r="AT438" s="217" t="s">
        <v>170</v>
      </c>
      <c r="AU438" s="217" t="s">
        <v>81</v>
      </c>
      <c r="AY438" s="19" t="s">
        <v>166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79</v>
      </c>
      <c r="BK438" s="218">
        <f>ROUND(I438*H438,2)</f>
        <v>0</v>
      </c>
      <c r="BL438" s="19" t="s">
        <v>175</v>
      </c>
      <c r="BM438" s="217" t="s">
        <v>475</v>
      </c>
    </row>
    <row r="439" s="2" customFormat="1">
      <c r="A439" s="40"/>
      <c r="B439" s="41"/>
      <c r="C439" s="42"/>
      <c r="D439" s="219" t="s">
        <v>176</v>
      </c>
      <c r="E439" s="42"/>
      <c r="F439" s="220" t="s">
        <v>476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176</v>
      </c>
      <c r="AU439" s="19" t="s">
        <v>81</v>
      </c>
    </row>
    <row r="440" s="13" customFormat="1">
      <c r="A440" s="13"/>
      <c r="B440" s="224"/>
      <c r="C440" s="225"/>
      <c r="D440" s="226" t="s">
        <v>178</v>
      </c>
      <c r="E440" s="227" t="s">
        <v>19</v>
      </c>
      <c r="F440" s="228" t="s">
        <v>451</v>
      </c>
      <c r="G440" s="225"/>
      <c r="H440" s="227" t="s">
        <v>19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178</v>
      </c>
      <c r="AU440" s="234" t="s">
        <v>81</v>
      </c>
      <c r="AV440" s="13" t="s">
        <v>79</v>
      </c>
      <c r="AW440" s="13" t="s">
        <v>33</v>
      </c>
      <c r="AX440" s="13" t="s">
        <v>71</v>
      </c>
      <c r="AY440" s="234" t="s">
        <v>166</v>
      </c>
    </row>
    <row r="441" s="13" customFormat="1">
      <c r="A441" s="13"/>
      <c r="B441" s="224"/>
      <c r="C441" s="225"/>
      <c r="D441" s="226" t="s">
        <v>178</v>
      </c>
      <c r="E441" s="227" t="s">
        <v>19</v>
      </c>
      <c r="F441" s="228" t="s">
        <v>181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178</v>
      </c>
      <c r="AU441" s="234" t="s">
        <v>81</v>
      </c>
      <c r="AV441" s="13" t="s">
        <v>79</v>
      </c>
      <c r="AW441" s="13" t="s">
        <v>33</v>
      </c>
      <c r="AX441" s="13" t="s">
        <v>71</v>
      </c>
      <c r="AY441" s="234" t="s">
        <v>166</v>
      </c>
    </row>
    <row r="442" s="13" customFormat="1">
      <c r="A442" s="13"/>
      <c r="B442" s="224"/>
      <c r="C442" s="225"/>
      <c r="D442" s="226" t="s">
        <v>178</v>
      </c>
      <c r="E442" s="227" t="s">
        <v>19</v>
      </c>
      <c r="F442" s="228" t="s">
        <v>463</v>
      </c>
      <c r="G442" s="225"/>
      <c r="H442" s="227" t="s">
        <v>19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178</v>
      </c>
      <c r="AU442" s="234" t="s">
        <v>81</v>
      </c>
      <c r="AV442" s="13" t="s">
        <v>79</v>
      </c>
      <c r="AW442" s="13" t="s">
        <v>33</v>
      </c>
      <c r="AX442" s="13" t="s">
        <v>71</v>
      </c>
      <c r="AY442" s="234" t="s">
        <v>166</v>
      </c>
    </row>
    <row r="443" s="14" customFormat="1">
      <c r="A443" s="14"/>
      <c r="B443" s="235"/>
      <c r="C443" s="236"/>
      <c r="D443" s="226" t="s">
        <v>178</v>
      </c>
      <c r="E443" s="237" t="s">
        <v>19</v>
      </c>
      <c r="F443" s="238" t="s">
        <v>465</v>
      </c>
      <c r="G443" s="236"/>
      <c r="H443" s="239">
        <v>56.340000000000003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178</v>
      </c>
      <c r="AU443" s="245" t="s">
        <v>81</v>
      </c>
      <c r="AV443" s="14" t="s">
        <v>81</v>
      </c>
      <c r="AW443" s="14" t="s">
        <v>33</v>
      </c>
      <c r="AX443" s="14" t="s">
        <v>71</v>
      </c>
      <c r="AY443" s="245" t="s">
        <v>166</v>
      </c>
    </row>
    <row r="444" s="13" customFormat="1">
      <c r="A444" s="13"/>
      <c r="B444" s="224"/>
      <c r="C444" s="225"/>
      <c r="D444" s="226" t="s">
        <v>178</v>
      </c>
      <c r="E444" s="227" t="s">
        <v>19</v>
      </c>
      <c r="F444" s="228" t="s">
        <v>477</v>
      </c>
      <c r="G444" s="225"/>
      <c r="H444" s="227" t="s">
        <v>19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178</v>
      </c>
      <c r="AU444" s="234" t="s">
        <v>81</v>
      </c>
      <c r="AV444" s="13" t="s">
        <v>79</v>
      </c>
      <c r="AW444" s="13" t="s">
        <v>33</v>
      </c>
      <c r="AX444" s="13" t="s">
        <v>71</v>
      </c>
      <c r="AY444" s="234" t="s">
        <v>166</v>
      </c>
    </row>
    <row r="445" s="14" customFormat="1">
      <c r="A445" s="14"/>
      <c r="B445" s="235"/>
      <c r="C445" s="236"/>
      <c r="D445" s="226" t="s">
        <v>178</v>
      </c>
      <c r="E445" s="237" t="s">
        <v>19</v>
      </c>
      <c r="F445" s="238" t="s">
        <v>465</v>
      </c>
      <c r="G445" s="236"/>
      <c r="H445" s="239">
        <v>56.340000000000003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178</v>
      </c>
      <c r="AU445" s="245" t="s">
        <v>81</v>
      </c>
      <c r="AV445" s="14" t="s">
        <v>81</v>
      </c>
      <c r="AW445" s="14" t="s">
        <v>33</v>
      </c>
      <c r="AX445" s="14" t="s">
        <v>71</v>
      </c>
      <c r="AY445" s="245" t="s">
        <v>166</v>
      </c>
    </row>
    <row r="446" s="15" customFormat="1">
      <c r="A446" s="15"/>
      <c r="B446" s="246"/>
      <c r="C446" s="247"/>
      <c r="D446" s="226" t="s">
        <v>178</v>
      </c>
      <c r="E446" s="248" t="s">
        <v>19</v>
      </c>
      <c r="F446" s="249" t="s">
        <v>183</v>
      </c>
      <c r="G446" s="247"/>
      <c r="H446" s="250">
        <v>112.68000000000001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6" t="s">
        <v>178</v>
      </c>
      <c r="AU446" s="256" t="s">
        <v>81</v>
      </c>
      <c r="AV446" s="15" t="s">
        <v>175</v>
      </c>
      <c r="AW446" s="15" t="s">
        <v>33</v>
      </c>
      <c r="AX446" s="15" t="s">
        <v>79</v>
      </c>
      <c r="AY446" s="256" t="s">
        <v>166</v>
      </c>
    </row>
    <row r="447" s="2" customFormat="1" ht="16.5" customHeight="1">
      <c r="A447" s="40"/>
      <c r="B447" s="41"/>
      <c r="C447" s="257" t="s">
        <v>478</v>
      </c>
      <c r="D447" s="257" t="s">
        <v>260</v>
      </c>
      <c r="E447" s="258" t="s">
        <v>479</v>
      </c>
      <c r="F447" s="259" t="s">
        <v>480</v>
      </c>
      <c r="G447" s="260" t="s">
        <v>332</v>
      </c>
      <c r="H447" s="261">
        <v>112.68000000000001</v>
      </c>
      <c r="I447" s="262"/>
      <c r="J447" s="263">
        <f>ROUND(I447*H447,2)</f>
        <v>0</v>
      </c>
      <c r="K447" s="259" t="s">
        <v>174</v>
      </c>
      <c r="L447" s="264"/>
      <c r="M447" s="265" t="s">
        <v>19</v>
      </c>
      <c r="N447" s="266" t="s">
        <v>42</v>
      </c>
      <c r="O447" s="86"/>
      <c r="P447" s="215">
        <f>O447*H447</f>
        <v>0</v>
      </c>
      <c r="Q447" s="215">
        <v>4.0000000000000003E-05</v>
      </c>
      <c r="R447" s="215">
        <f>Q447*H447</f>
        <v>0.0045072000000000003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200</v>
      </c>
      <c r="AT447" s="217" t="s">
        <v>260</v>
      </c>
      <c r="AU447" s="217" t="s">
        <v>81</v>
      </c>
      <c r="AY447" s="19" t="s">
        <v>166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79</v>
      </c>
      <c r="BK447" s="218">
        <f>ROUND(I447*H447,2)</f>
        <v>0</v>
      </c>
      <c r="BL447" s="19" t="s">
        <v>175</v>
      </c>
      <c r="BM447" s="217" t="s">
        <v>481</v>
      </c>
    </row>
    <row r="448" s="2" customFormat="1" ht="24.15" customHeight="1">
      <c r="A448" s="40"/>
      <c r="B448" s="41"/>
      <c r="C448" s="206" t="s">
        <v>320</v>
      </c>
      <c r="D448" s="206" t="s">
        <v>170</v>
      </c>
      <c r="E448" s="207" t="s">
        <v>482</v>
      </c>
      <c r="F448" s="208" t="s">
        <v>483</v>
      </c>
      <c r="G448" s="209" t="s">
        <v>199</v>
      </c>
      <c r="H448" s="210">
        <v>129.24000000000001</v>
      </c>
      <c r="I448" s="211"/>
      <c r="J448" s="212">
        <f>ROUND(I448*H448,2)</f>
        <v>0</v>
      </c>
      <c r="K448" s="208" t="s">
        <v>174</v>
      </c>
      <c r="L448" s="46"/>
      <c r="M448" s="213" t="s">
        <v>19</v>
      </c>
      <c r="N448" s="214" t="s">
        <v>42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175</v>
      </c>
      <c r="AT448" s="217" t="s">
        <v>170</v>
      </c>
      <c r="AU448" s="217" t="s">
        <v>81</v>
      </c>
      <c r="AY448" s="19" t="s">
        <v>166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79</v>
      </c>
      <c r="BK448" s="218">
        <f>ROUND(I448*H448,2)</f>
        <v>0</v>
      </c>
      <c r="BL448" s="19" t="s">
        <v>175</v>
      </c>
      <c r="BM448" s="217" t="s">
        <v>484</v>
      </c>
    </row>
    <row r="449" s="2" customFormat="1">
      <c r="A449" s="40"/>
      <c r="B449" s="41"/>
      <c r="C449" s="42"/>
      <c r="D449" s="219" t="s">
        <v>176</v>
      </c>
      <c r="E449" s="42"/>
      <c r="F449" s="220" t="s">
        <v>485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176</v>
      </c>
      <c r="AU449" s="19" t="s">
        <v>81</v>
      </c>
    </row>
    <row r="450" s="13" customFormat="1">
      <c r="A450" s="13"/>
      <c r="B450" s="224"/>
      <c r="C450" s="225"/>
      <c r="D450" s="226" t="s">
        <v>178</v>
      </c>
      <c r="E450" s="227" t="s">
        <v>19</v>
      </c>
      <c r="F450" s="228" t="s">
        <v>451</v>
      </c>
      <c r="G450" s="225"/>
      <c r="H450" s="227" t="s">
        <v>19</v>
      </c>
      <c r="I450" s="229"/>
      <c r="J450" s="225"/>
      <c r="K450" s="225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178</v>
      </c>
      <c r="AU450" s="234" t="s">
        <v>81</v>
      </c>
      <c r="AV450" s="13" t="s">
        <v>79</v>
      </c>
      <c r="AW450" s="13" t="s">
        <v>33</v>
      </c>
      <c r="AX450" s="13" t="s">
        <v>71</v>
      </c>
      <c r="AY450" s="234" t="s">
        <v>166</v>
      </c>
    </row>
    <row r="451" s="13" customFormat="1">
      <c r="A451" s="13"/>
      <c r="B451" s="224"/>
      <c r="C451" s="225"/>
      <c r="D451" s="226" t="s">
        <v>178</v>
      </c>
      <c r="E451" s="227" t="s">
        <v>19</v>
      </c>
      <c r="F451" s="228" t="s">
        <v>181</v>
      </c>
      <c r="G451" s="225"/>
      <c r="H451" s="227" t="s">
        <v>19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178</v>
      </c>
      <c r="AU451" s="234" t="s">
        <v>81</v>
      </c>
      <c r="AV451" s="13" t="s">
        <v>79</v>
      </c>
      <c r="AW451" s="13" t="s">
        <v>33</v>
      </c>
      <c r="AX451" s="13" t="s">
        <v>71</v>
      </c>
      <c r="AY451" s="234" t="s">
        <v>166</v>
      </c>
    </row>
    <row r="452" s="13" customFormat="1">
      <c r="A452" s="13"/>
      <c r="B452" s="224"/>
      <c r="C452" s="225"/>
      <c r="D452" s="226" t="s">
        <v>178</v>
      </c>
      <c r="E452" s="227" t="s">
        <v>19</v>
      </c>
      <c r="F452" s="228" t="s">
        <v>486</v>
      </c>
      <c r="G452" s="225"/>
      <c r="H452" s="227" t="s">
        <v>19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178</v>
      </c>
      <c r="AU452" s="234" t="s">
        <v>81</v>
      </c>
      <c r="AV452" s="13" t="s">
        <v>79</v>
      </c>
      <c r="AW452" s="13" t="s">
        <v>33</v>
      </c>
      <c r="AX452" s="13" t="s">
        <v>71</v>
      </c>
      <c r="AY452" s="234" t="s">
        <v>166</v>
      </c>
    </row>
    <row r="453" s="13" customFormat="1">
      <c r="A453" s="13"/>
      <c r="B453" s="224"/>
      <c r="C453" s="225"/>
      <c r="D453" s="226" t="s">
        <v>178</v>
      </c>
      <c r="E453" s="227" t="s">
        <v>19</v>
      </c>
      <c r="F453" s="228" t="s">
        <v>181</v>
      </c>
      <c r="G453" s="225"/>
      <c r="H453" s="227" t="s">
        <v>19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178</v>
      </c>
      <c r="AU453" s="234" t="s">
        <v>81</v>
      </c>
      <c r="AV453" s="13" t="s">
        <v>79</v>
      </c>
      <c r="AW453" s="13" t="s">
        <v>33</v>
      </c>
      <c r="AX453" s="13" t="s">
        <v>71</v>
      </c>
      <c r="AY453" s="234" t="s">
        <v>166</v>
      </c>
    </row>
    <row r="454" s="14" customFormat="1">
      <c r="A454" s="14"/>
      <c r="B454" s="235"/>
      <c r="C454" s="236"/>
      <c r="D454" s="226" t="s">
        <v>178</v>
      </c>
      <c r="E454" s="237" t="s">
        <v>19</v>
      </c>
      <c r="F454" s="238" t="s">
        <v>487</v>
      </c>
      <c r="G454" s="236"/>
      <c r="H454" s="239">
        <v>44.640000000000001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178</v>
      </c>
      <c r="AU454" s="245" t="s">
        <v>81</v>
      </c>
      <c r="AV454" s="14" t="s">
        <v>81</v>
      </c>
      <c r="AW454" s="14" t="s">
        <v>33</v>
      </c>
      <c r="AX454" s="14" t="s">
        <v>71</v>
      </c>
      <c r="AY454" s="245" t="s">
        <v>166</v>
      </c>
    </row>
    <row r="455" s="14" customFormat="1">
      <c r="A455" s="14"/>
      <c r="B455" s="235"/>
      <c r="C455" s="236"/>
      <c r="D455" s="226" t="s">
        <v>178</v>
      </c>
      <c r="E455" s="237" t="s">
        <v>19</v>
      </c>
      <c r="F455" s="238" t="s">
        <v>488</v>
      </c>
      <c r="G455" s="236"/>
      <c r="H455" s="239">
        <v>84.599999999999994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178</v>
      </c>
      <c r="AU455" s="245" t="s">
        <v>81</v>
      </c>
      <c r="AV455" s="14" t="s">
        <v>81</v>
      </c>
      <c r="AW455" s="14" t="s">
        <v>33</v>
      </c>
      <c r="AX455" s="14" t="s">
        <v>71</v>
      </c>
      <c r="AY455" s="245" t="s">
        <v>166</v>
      </c>
    </row>
    <row r="456" s="15" customFormat="1">
      <c r="A456" s="15"/>
      <c r="B456" s="246"/>
      <c r="C456" s="247"/>
      <c r="D456" s="226" t="s">
        <v>178</v>
      </c>
      <c r="E456" s="248" t="s">
        <v>19</v>
      </c>
      <c r="F456" s="249" t="s">
        <v>183</v>
      </c>
      <c r="G456" s="247"/>
      <c r="H456" s="250">
        <v>129.24000000000001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56" t="s">
        <v>178</v>
      </c>
      <c r="AU456" s="256" t="s">
        <v>81</v>
      </c>
      <c r="AV456" s="15" t="s">
        <v>175</v>
      </c>
      <c r="AW456" s="15" t="s">
        <v>33</v>
      </c>
      <c r="AX456" s="15" t="s">
        <v>79</v>
      </c>
      <c r="AY456" s="256" t="s">
        <v>166</v>
      </c>
    </row>
    <row r="457" s="12" customFormat="1" ht="22.8" customHeight="1">
      <c r="A457" s="12"/>
      <c r="B457" s="190"/>
      <c r="C457" s="191"/>
      <c r="D457" s="192" t="s">
        <v>70</v>
      </c>
      <c r="E457" s="204" t="s">
        <v>362</v>
      </c>
      <c r="F457" s="204" t="s">
        <v>489</v>
      </c>
      <c r="G457" s="191"/>
      <c r="H457" s="191"/>
      <c r="I457" s="194"/>
      <c r="J457" s="205">
        <f>BK457</f>
        <v>0</v>
      </c>
      <c r="K457" s="191"/>
      <c r="L457" s="196"/>
      <c r="M457" s="197"/>
      <c r="N457" s="198"/>
      <c r="O457" s="198"/>
      <c r="P457" s="199">
        <f>SUM(P458:P516)</f>
        <v>0</v>
      </c>
      <c r="Q457" s="198"/>
      <c r="R457" s="199">
        <f>SUM(R458:R516)</f>
        <v>8.6236045000000008</v>
      </c>
      <c r="S457" s="198"/>
      <c r="T457" s="200">
        <f>SUM(T458:T516)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1" t="s">
        <v>79</v>
      </c>
      <c r="AT457" s="202" t="s">
        <v>70</v>
      </c>
      <c r="AU457" s="202" t="s">
        <v>79</v>
      </c>
      <c r="AY457" s="201" t="s">
        <v>166</v>
      </c>
      <c r="BK457" s="203">
        <f>SUM(BK458:BK516)</f>
        <v>0</v>
      </c>
    </row>
    <row r="458" s="2" customFormat="1" ht="16.5" customHeight="1">
      <c r="A458" s="40"/>
      <c r="B458" s="41"/>
      <c r="C458" s="206" t="s">
        <v>490</v>
      </c>
      <c r="D458" s="206" t="s">
        <v>170</v>
      </c>
      <c r="E458" s="207" t="s">
        <v>491</v>
      </c>
      <c r="F458" s="208" t="s">
        <v>492</v>
      </c>
      <c r="G458" s="209" t="s">
        <v>199</v>
      </c>
      <c r="H458" s="210">
        <v>59.520000000000003</v>
      </c>
      <c r="I458" s="211"/>
      <c r="J458" s="212">
        <f>ROUND(I458*H458,2)</f>
        <v>0</v>
      </c>
      <c r="K458" s="208" t="s">
        <v>174</v>
      </c>
      <c r="L458" s="46"/>
      <c r="M458" s="213" t="s">
        <v>19</v>
      </c>
      <c r="N458" s="214" t="s">
        <v>42</v>
      </c>
      <c r="O458" s="86"/>
      <c r="P458" s="215">
        <f>O458*H458</f>
        <v>0</v>
      </c>
      <c r="Q458" s="215">
        <v>0.0037000000000000002</v>
      </c>
      <c r="R458" s="215">
        <f>Q458*H458</f>
        <v>0.22022400000000003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175</v>
      </c>
      <c r="AT458" s="217" t="s">
        <v>170</v>
      </c>
      <c r="AU458" s="217" t="s">
        <v>81</v>
      </c>
      <c r="AY458" s="19" t="s">
        <v>166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79</v>
      </c>
      <c r="BK458" s="218">
        <f>ROUND(I458*H458,2)</f>
        <v>0</v>
      </c>
      <c r="BL458" s="19" t="s">
        <v>175</v>
      </c>
      <c r="BM458" s="217" t="s">
        <v>493</v>
      </c>
    </row>
    <row r="459" s="2" customFormat="1">
      <c r="A459" s="40"/>
      <c r="B459" s="41"/>
      <c r="C459" s="42"/>
      <c r="D459" s="219" t="s">
        <v>176</v>
      </c>
      <c r="E459" s="42"/>
      <c r="F459" s="220" t="s">
        <v>494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176</v>
      </c>
      <c r="AU459" s="19" t="s">
        <v>81</v>
      </c>
    </row>
    <row r="460" s="13" customFormat="1">
      <c r="A460" s="13"/>
      <c r="B460" s="224"/>
      <c r="C460" s="225"/>
      <c r="D460" s="226" t="s">
        <v>178</v>
      </c>
      <c r="E460" s="227" t="s">
        <v>19</v>
      </c>
      <c r="F460" s="228" t="s">
        <v>495</v>
      </c>
      <c r="G460" s="225"/>
      <c r="H460" s="227" t="s">
        <v>19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178</v>
      </c>
      <c r="AU460" s="234" t="s">
        <v>81</v>
      </c>
      <c r="AV460" s="13" t="s">
        <v>79</v>
      </c>
      <c r="AW460" s="13" t="s">
        <v>33</v>
      </c>
      <c r="AX460" s="13" t="s">
        <v>71</v>
      </c>
      <c r="AY460" s="234" t="s">
        <v>166</v>
      </c>
    </row>
    <row r="461" s="13" customFormat="1">
      <c r="A461" s="13"/>
      <c r="B461" s="224"/>
      <c r="C461" s="225"/>
      <c r="D461" s="226" t="s">
        <v>178</v>
      </c>
      <c r="E461" s="227" t="s">
        <v>19</v>
      </c>
      <c r="F461" s="228" t="s">
        <v>181</v>
      </c>
      <c r="G461" s="225"/>
      <c r="H461" s="227" t="s">
        <v>19</v>
      </c>
      <c r="I461" s="229"/>
      <c r="J461" s="225"/>
      <c r="K461" s="225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178</v>
      </c>
      <c r="AU461" s="234" t="s">
        <v>81</v>
      </c>
      <c r="AV461" s="13" t="s">
        <v>79</v>
      </c>
      <c r="AW461" s="13" t="s">
        <v>33</v>
      </c>
      <c r="AX461" s="13" t="s">
        <v>71</v>
      </c>
      <c r="AY461" s="234" t="s">
        <v>166</v>
      </c>
    </row>
    <row r="462" s="14" customFormat="1">
      <c r="A462" s="14"/>
      <c r="B462" s="235"/>
      <c r="C462" s="236"/>
      <c r="D462" s="226" t="s">
        <v>178</v>
      </c>
      <c r="E462" s="237" t="s">
        <v>19</v>
      </c>
      <c r="F462" s="238" t="s">
        <v>496</v>
      </c>
      <c r="G462" s="236"/>
      <c r="H462" s="239">
        <v>2.6699999999999999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178</v>
      </c>
      <c r="AU462" s="245" t="s">
        <v>81</v>
      </c>
      <c r="AV462" s="14" t="s">
        <v>81</v>
      </c>
      <c r="AW462" s="14" t="s">
        <v>33</v>
      </c>
      <c r="AX462" s="14" t="s">
        <v>71</v>
      </c>
      <c r="AY462" s="245" t="s">
        <v>166</v>
      </c>
    </row>
    <row r="463" s="14" customFormat="1">
      <c r="A463" s="14"/>
      <c r="B463" s="235"/>
      <c r="C463" s="236"/>
      <c r="D463" s="226" t="s">
        <v>178</v>
      </c>
      <c r="E463" s="237" t="s">
        <v>19</v>
      </c>
      <c r="F463" s="238" t="s">
        <v>497</v>
      </c>
      <c r="G463" s="236"/>
      <c r="H463" s="239">
        <v>25.02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5" t="s">
        <v>178</v>
      </c>
      <c r="AU463" s="245" t="s">
        <v>81</v>
      </c>
      <c r="AV463" s="14" t="s">
        <v>81</v>
      </c>
      <c r="AW463" s="14" t="s">
        <v>33</v>
      </c>
      <c r="AX463" s="14" t="s">
        <v>71</v>
      </c>
      <c r="AY463" s="245" t="s">
        <v>166</v>
      </c>
    </row>
    <row r="464" s="14" customFormat="1">
      <c r="A464" s="14"/>
      <c r="B464" s="235"/>
      <c r="C464" s="236"/>
      <c r="D464" s="226" t="s">
        <v>178</v>
      </c>
      <c r="E464" s="237" t="s">
        <v>19</v>
      </c>
      <c r="F464" s="238" t="s">
        <v>498</v>
      </c>
      <c r="G464" s="236"/>
      <c r="H464" s="239">
        <v>21.559999999999999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178</v>
      </c>
      <c r="AU464" s="245" t="s">
        <v>81</v>
      </c>
      <c r="AV464" s="14" t="s">
        <v>81</v>
      </c>
      <c r="AW464" s="14" t="s">
        <v>33</v>
      </c>
      <c r="AX464" s="14" t="s">
        <v>71</v>
      </c>
      <c r="AY464" s="245" t="s">
        <v>166</v>
      </c>
    </row>
    <row r="465" s="14" customFormat="1">
      <c r="A465" s="14"/>
      <c r="B465" s="235"/>
      <c r="C465" s="236"/>
      <c r="D465" s="226" t="s">
        <v>178</v>
      </c>
      <c r="E465" s="237" t="s">
        <v>19</v>
      </c>
      <c r="F465" s="238" t="s">
        <v>499</v>
      </c>
      <c r="G465" s="236"/>
      <c r="H465" s="239">
        <v>10.27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178</v>
      </c>
      <c r="AU465" s="245" t="s">
        <v>81</v>
      </c>
      <c r="AV465" s="14" t="s">
        <v>81</v>
      </c>
      <c r="AW465" s="14" t="s">
        <v>33</v>
      </c>
      <c r="AX465" s="14" t="s">
        <v>71</v>
      </c>
      <c r="AY465" s="245" t="s">
        <v>166</v>
      </c>
    </row>
    <row r="466" s="15" customFormat="1">
      <c r="A466" s="15"/>
      <c r="B466" s="246"/>
      <c r="C466" s="247"/>
      <c r="D466" s="226" t="s">
        <v>178</v>
      </c>
      <c r="E466" s="248" t="s">
        <v>19</v>
      </c>
      <c r="F466" s="249" t="s">
        <v>183</v>
      </c>
      <c r="G466" s="247"/>
      <c r="H466" s="250">
        <v>59.519999999999996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6" t="s">
        <v>178</v>
      </c>
      <c r="AU466" s="256" t="s">
        <v>81</v>
      </c>
      <c r="AV466" s="15" t="s">
        <v>175</v>
      </c>
      <c r="AW466" s="15" t="s">
        <v>33</v>
      </c>
      <c r="AX466" s="15" t="s">
        <v>79</v>
      </c>
      <c r="AY466" s="256" t="s">
        <v>166</v>
      </c>
    </row>
    <row r="467" s="2" customFormat="1" ht="21.75" customHeight="1">
      <c r="A467" s="40"/>
      <c r="B467" s="41"/>
      <c r="C467" s="206" t="s">
        <v>327</v>
      </c>
      <c r="D467" s="206" t="s">
        <v>170</v>
      </c>
      <c r="E467" s="207" t="s">
        <v>500</v>
      </c>
      <c r="F467" s="208" t="s">
        <v>501</v>
      </c>
      <c r="G467" s="209" t="s">
        <v>199</v>
      </c>
      <c r="H467" s="210">
        <v>241.13</v>
      </c>
      <c r="I467" s="211"/>
      <c r="J467" s="212">
        <f>ROUND(I467*H467,2)</f>
        <v>0</v>
      </c>
      <c r="K467" s="208" t="s">
        <v>174</v>
      </c>
      <c r="L467" s="46"/>
      <c r="M467" s="213" t="s">
        <v>19</v>
      </c>
      <c r="N467" s="214" t="s">
        <v>42</v>
      </c>
      <c r="O467" s="86"/>
      <c r="P467" s="215">
        <f>O467*H467</f>
        <v>0</v>
      </c>
      <c r="Q467" s="215">
        <v>0.0073499999999999998</v>
      </c>
      <c r="R467" s="215">
        <f>Q467*H467</f>
        <v>1.7723054999999999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175</v>
      </c>
      <c r="AT467" s="217" t="s">
        <v>170</v>
      </c>
      <c r="AU467" s="217" t="s">
        <v>81</v>
      </c>
      <c r="AY467" s="19" t="s">
        <v>166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79</v>
      </c>
      <c r="BK467" s="218">
        <f>ROUND(I467*H467,2)</f>
        <v>0</v>
      </c>
      <c r="BL467" s="19" t="s">
        <v>175</v>
      </c>
      <c r="BM467" s="217" t="s">
        <v>502</v>
      </c>
    </row>
    <row r="468" s="2" customFormat="1">
      <c r="A468" s="40"/>
      <c r="B468" s="41"/>
      <c r="C468" s="42"/>
      <c r="D468" s="219" t="s">
        <v>176</v>
      </c>
      <c r="E468" s="42"/>
      <c r="F468" s="220" t="s">
        <v>503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176</v>
      </c>
      <c r="AU468" s="19" t="s">
        <v>81</v>
      </c>
    </row>
    <row r="469" s="13" customFormat="1">
      <c r="A469" s="13"/>
      <c r="B469" s="224"/>
      <c r="C469" s="225"/>
      <c r="D469" s="226" t="s">
        <v>178</v>
      </c>
      <c r="E469" s="227" t="s">
        <v>19</v>
      </c>
      <c r="F469" s="228" t="s">
        <v>179</v>
      </c>
      <c r="G469" s="225"/>
      <c r="H469" s="227" t="s">
        <v>19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178</v>
      </c>
      <c r="AU469" s="234" t="s">
        <v>81</v>
      </c>
      <c r="AV469" s="13" t="s">
        <v>79</v>
      </c>
      <c r="AW469" s="13" t="s">
        <v>33</v>
      </c>
      <c r="AX469" s="13" t="s">
        <v>71</v>
      </c>
      <c r="AY469" s="234" t="s">
        <v>166</v>
      </c>
    </row>
    <row r="470" s="13" customFormat="1">
      <c r="A470" s="13"/>
      <c r="B470" s="224"/>
      <c r="C470" s="225"/>
      <c r="D470" s="226" t="s">
        <v>178</v>
      </c>
      <c r="E470" s="227" t="s">
        <v>19</v>
      </c>
      <c r="F470" s="228" t="s">
        <v>181</v>
      </c>
      <c r="G470" s="225"/>
      <c r="H470" s="227" t="s">
        <v>19</v>
      </c>
      <c r="I470" s="229"/>
      <c r="J470" s="225"/>
      <c r="K470" s="225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178</v>
      </c>
      <c r="AU470" s="234" t="s">
        <v>81</v>
      </c>
      <c r="AV470" s="13" t="s">
        <v>79</v>
      </c>
      <c r="AW470" s="13" t="s">
        <v>33</v>
      </c>
      <c r="AX470" s="13" t="s">
        <v>71</v>
      </c>
      <c r="AY470" s="234" t="s">
        <v>166</v>
      </c>
    </row>
    <row r="471" s="14" customFormat="1">
      <c r="A471" s="14"/>
      <c r="B471" s="235"/>
      <c r="C471" s="236"/>
      <c r="D471" s="226" t="s">
        <v>178</v>
      </c>
      <c r="E471" s="237" t="s">
        <v>19</v>
      </c>
      <c r="F471" s="238" t="s">
        <v>504</v>
      </c>
      <c r="G471" s="236"/>
      <c r="H471" s="239">
        <v>20.149999999999999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178</v>
      </c>
      <c r="AU471" s="245" t="s">
        <v>81</v>
      </c>
      <c r="AV471" s="14" t="s">
        <v>81</v>
      </c>
      <c r="AW471" s="14" t="s">
        <v>33</v>
      </c>
      <c r="AX471" s="14" t="s">
        <v>71</v>
      </c>
      <c r="AY471" s="245" t="s">
        <v>166</v>
      </c>
    </row>
    <row r="472" s="14" customFormat="1">
      <c r="A472" s="14"/>
      <c r="B472" s="235"/>
      <c r="C472" s="236"/>
      <c r="D472" s="226" t="s">
        <v>178</v>
      </c>
      <c r="E472" s="237" t="s">
        <v>19</v>
      </c>
      <c r="F472" s="238" t="s">
        <v>505</v>
      </c>
      <c r="G472" s="236"/>
      <c r="H472" s="239">
        <v>81.390000000000001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178</v>
      </c>
      <c r="AU472" s="245" t="s">
        <v>81</v>
      </c>
      <c r="AV472" s="14" t="s">
        <v>81</v>
      </c>
      <c r="AW472" s="14" t="s">
        <v>33</v>
      </c>
      <c r="AX472" s="14" t="s">
        <v>71</v>
      </c>
      <c r="AY472" s="245" t="s">
        <v>166</v>
      </c>
    </row>
    <row r="473" s="14" customFormat="1">
      <c r="A473" s="14"/>
      <c r="B473" s="235"/>
      <c r="C473" s="236"/>
      <c r="D473" s="226" t="s">
        <v>178</v>
      </c>
      <c r="E473" s="237" t="s">
        <v>19</v>
      </c>
      <c r="F473" s="238" t="s">
        <v>506</v>
      </c>
      <c r="G473" s="236"/>
      <c r="H473" s="239">
        <v>42.799999999999997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178</v>
      </c>
      <c r="AU473" s="245" t="s">
        <v>81</v>
      </c>
      <c r="AV473" s="14" t="s">
        <v>81</v>
      </c>
      <c r="AW473" s="14" t="s">
        <v>33</v>
      </c>
      <c r="AX473" s="14" t="s">
        <v>71</v>
      </c>
      <c r="AY473" s="245" t="s">
        <v>166</v>
      </c>
    </row>
    <row r="474" s="14" customFormat="1">
      <c r="A474" s="14"/>
      <c r="B474" s="235"/>
      <c r="C474" s="236"/>
      <c r="D474" s="226" t="s">
        <v>178</v>
      </c>
      <c r="E474" s="237" t="s">
        <v>19</v>
      </c>
      <c r="F474" s="238" t="s">
        <v>507</v>
      </c>
      <c r="G474" s="236"/>
      <c r="H474" s="239">
        <v>81.390000000000001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178</v>
      </c>
      <c r="AU474" s="245" t="s">
        <v>81</v>
      </c>
      <c r="AV474" s="14" t="s">
        <v>81</v>
      </c>
      <c r="AW474" s="14" t="s">
        <v>33</v>
      </c>
      <c r="AX474" s="14" t="s">
        <v>71</v>
      </c>
      <c r="AY474" s="245" t="s">
        <v>166</v>
      </c>
    </row>
    <row r="475" s="14" customFormat="1">
      <c r="A475" s="14"/>
      <c r="B475" s="235"/>
      <c r="C475" s="236"/>
      <c r="D475" s="226" t="s">
        <v>178</v>
      </c>
      <c r="E475" s="237" t="s">
        <v>19</v>
      </c>
      <c r="F475" s="238" t="s">
        <v>508</v>
      </c>
      <c r="G475" s="236"/>
      <c r="H475" s="239">
        <v>15.4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178</v>
      </c>
      <c r="AU475" s="245" t="s">
        <v>81</v>
      </c>
      <c r="AV475" s="14" t="s">
        <v>81</v>
      </c>
      <c r="AW475" s="14" t="s">
        <v>33</v>
      </c>
      <c r="AX475" s="14" t="s">
        <v>71</v>
      </c>
      <c r="AY475" s="245" t="s">
        <v>166</v>
      </c>
    </row>
    <row r="476" s="15" customFormat="1">
      <c r="A476" s="15"/>
      <c r="B476" s="246"/>
      <c r="C476" s="247"/>
      <c r="D476" s="226" t="s">
        <v>178</v>
      </c>
      <c r="E476" s="248" t="s">
        <v>19</v>
      </c>
      <c r="F476" s="249" t="s">
        <v>183</v>
      </c>
      <c r="G476" s="247"/>
      <c r="H476" s="250">
        <v>241.12999999999997</v>
      </c>
      <c r="I476" s="251"/>
      <c r="J476" s="247"/>
      <c r="K476" s="247"/>
      <c r="L476" s="252"/>
      <c r="M476" s="253"/>
      <c r="N476" s="254"/>
      <c r="O476" s="254"/>
      <c r="P476" s="254"/>
      <c r="Q476" s="254"/>
      <c r="R476" s="254"/>
      <c r="S476" s="254"/>
      <c r="T476" s="25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6" t="s">
        <v>178</v>
      </c>
      <c r="AU476" s="256" t="s">
        <v>81</v>
      </c>
      <c r="AV476" s="15" t="s">
        <v>175</v>
      </c>
      <c r="AW476" s="15" t="s">
        <v>33</v>
      </c>
      <c r="AX476" s="15" t="s">
        <v>79</v>
      </c>
      <c r="AY476" s="256" t="s">
        <v>166</v>
      </c>
    </row>
    <row r="477" s="2" customFormat="1" ht="16.5" customHeight="1">
      <c r="A477" s="40"/>
      <c r="B477" s="41"/>
      <c r="C477" s="206" t="s">
        <v>509</v>
      </c>
      <c r="D477" s="206" t="s">
        <v>170</v>
      </c>
      <c r="E477" s="207" t="s">
        <v>510</v>
      </c>
      <c r="F477" s="208" t="s">
        <v>511</v>
      </c>
      <c r="G477" s="209" t="s">
        <v>199</v>
      </c>
      <c r="H477" s="210">
        <v>241.13</v>
      </c>
      <c r="I477" s="211"/>
      <c r="J477" s="212">
        <f>ROUND(I477*H477,2)</f>
        <v>0</v>
      </c>
      <c r="K477" s="208" t="s">
        <v>174</v>
      </c>
      <c r="L477" s="46"/>
      <c r="M477" s="213" t="s">
        <v>19</v>
      </c>
      <c r="N477" s="214" t="s">
        <v>42</v>
      </c>
      <c r="O477" s="86"/>
      <c r="P477" s="215">
        <f>O477*H477</f>
        <v>0</v>
      </c>
      <c r="Q477" s="215">
        <v>0.00020000000000000001</v>
      </c>
      <c r="R477" s="215">
        <f>Q477*H477</f>
        <v>0.048225999999999998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175</v>
      </c>
      <c r="AT477" s="217" t="s">
        <v>170</v>
      </c>
      <c r="AU477" s="217" t="s">
        <v>81</v>
      </c>
      <c r="AY477" s="19" t="s">
        <v>166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79</v>
      </c>
      <c r="BK477" s="218">
        <f>ROUND(I477*H477,2)</f>
        <v>0</v>
      </c>
      <c r="BL477" s="19" t="s">
        <v>175</v>
      </c>
      <c r="BM477" s="217" t="s">
        <v>512</v>
      </c>
    </row>
    <row r="478" s="2" customFormat="1">
      <c r="A478" s="40"/>
      <c r="B478" s="41"/>
      <c r="C478" s="42"/>
      <c r="D478" s="219" t="s">
        <v>176</v>
      </c>
      <c r="E478" s="42"/>
      <c r="F478" s="220" t="s">
        <v>513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176</v>
      </c>
      <c r="AU478" s="19" t="s">
        <v>81</v>
      </c>
    </row>
    <row r="479" s="13" customFormat="1">
      <c r="A479" s="13"/>
      <c r="B479" s="224"/>
      <c r="C479" s="225"/>
      <c r="D479" s="226" t="s">
        <v>178</v>
      </c>
      <c r="E479" s="227" t="s">
        <v>19</v>
      </c>
      <c r="F479" s="228" t="s">
        <v>179</v>
      </c>
      <c r="G479" s="225"/>
      <c r="H479" s="227" t="s">
        <v>19</v>
      </c>
      <c r="I479" s="229"/>
      <c r="J479" s="225"/>
      <c r="K479" s="225"/>
      <c r="L479" s="230"/>
      <c r="M479" s="231"/>
      <c r="N479" s="232"/>
      <c r="O479" s="232"/>
      <c r="P479" s="232"/>
      <c r="Q479" s="232"/>
      <c r="R479" s="232"/>
      <c r="S479" s="232"/>
      <c r="T479" s="23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4" t="s">
        <v>178</v>
      </c>
      <c r="AU479" s="234" t="s">
        <v>81</v>
      </c>
      <c r="AV479" s="13" t="s">
        <v>79</v>
      </c>
      <c r="AW479" s="13" t="s">
        <v>33</v>
      </c>
      <c r="AX479" s="13" t="s">
        <v>71</v>
      </c>
      <c r="AY479" s="234" t="s">
        <v>166</v>
      </c>
    </row>
    <row r="480" s="13" customFormat="1">
      <c r="A480" s="13"/>
      <c r="B480" s="224"/>
      <c r="C480" s="225"/>
      <c r="D480" s="226" t="s">
        <v>178</v>
      </c>
      <c r="E480" s="227" t="s">
        <v>19</v>
      </c>
      <c r="F480" s="228" t="s">
        <v>181</v>
      </c>
      <c r="G480" s="225"/>
      <c r="H480" s="227" t="s">
        <v>19</v>
      </c>
      <c r="I480" s="229"/>
      <c r="J480" s="225"/>
      <c r="K480" s="225"/>
      <c r="L480" s="230"/>
      <c r="M480" s="231"/>
      <c r="N480" s="232"/>
      <c r="O480" s="232"/>
      <c r="P480" s="232"/>
      <c r="Q480" s="232"/>
      <c r="R480" s="232"/>
      <c r="S480" s="232"/>
      <c r="T480" s="23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4" t="s">
        <v>178</v>
      </c>
      <c r="AU480" s="234" t="s">
        <v>81</v>
      </c>
      <c r="AV480" s="13" t="s">
        <v>79</v>
      </c>
      <c r="AW480" s="13" t="s">
        <v>33</v>
      </c>
      <c r="AX480" s="13" t="s">
        <v>71</v>
      </c>
      <c r="AY480" s="234" t="s">
        <v>166</v>
      </c>
    </row>
    <row r="481" s="14" customFormat="1">
      <c r="A481" s="14"/>
      <c r="B481" s="235"/>
      <c r="C481" s="236"/>
      <c r="D481" s="226" t="s">
        <v>178</v>
      </c>
      <c r="E481" s="237" t="s">
        <v>19</v>
      </c>
      <c r="F481" s="238" t="s">
        <v>504</v>
      </c>
      <c r="G481" s="236"/>
      <c r="H481" s="239">
        <v>20.149999999999999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178</v>
      </c>
      <c r="AU481" s="245" t="s">
        <v>81</v>
      </c>
      <c r="AV481" s="14" t="s">
        <v>81</v>
      </c>
      <c r="AW481" s="14" t="s">
        <v>33</v>
      </c>
      <c r="AX481" s="14" t="s">
        <v>71</v>
      </c>
      <c r="AY481" s="245" t="s">
        <v>166</v>
      </c>
    </row>
    <row r="482" s="14" customFormat="1">
      <c r="A482" s="14"/>
      <c r="B482" s="235"/>
      <c r="C482" s="236"/>
      <c r="D482" s="226" t="s">
        <v>178</v>
      </c>
      <c r="E482" s="237" t="s">
        <v>19</v>
      </c>
      <c r="F482" s="238" t="s">
        <v>505</v>
      </c>
      <c r="G482" s="236"/>
      <c r="H482" s="239">
        <v>81.390000000000001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178</v>
      </c>
      <c r="AU482" s="245" t="s">
        <v>81</v>
      </c>
      <c r="AV482" s="14" t="s">
        <v>81</v>
      </c>
      <c r="AW482" s="14" t="s">
        <v>33</v>
      </c>
      <c r="AX482" s="14" t="s">
        <v>71</v>
      </c>
      <c r="AY482" s="245" t="s">
        <v>166</v>
      </c>
    </row>
    <row r="483" s="14" customFormat="1">
      <c r="A483" s="14"/>
      <c r="B483" s="235"/>
      <c r="C483" s="236"/>
      <c r="D483" s="226" t="s">
        <v>178</v>
      </c>
      <c r="E483" s="237" t="s">
        <v>19</v>
      </c>
      <c r="F483" s="238" t="s">
        <v>506</v>
      </c>
      <c r="G483" s="236"/>
      <c r="H483" s="239">
        <v>42.799999999999997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178</v>
      </c>
      <c r="AU483" s="245" t="s">
        <v>81</v>
      </c>
      <c r="AV483" s="14" t="s">
        <v>81</v>
      </c>
      <c r="AW483" s="14" t="s">
        <v>33</v>
      </c>
      <c r="AX483" s="14" t="s">
        <v>71</v>
      </c>
      <c r="AY483" s="245" t="s">
        <v>166</v>
      </c>
    </row>
    <row r="484" s="14" customFormat="1">
      <c r="A484" s="14"/>
      <c r="B484" s="235"/>
      <c r="C484" s="236"/>
      <c r="D484" s="226" t="s">
        <v>178</v>
      </c>
      <c r="E484" s="237" t="s">
        <v>19</v>
      </c>
      <c r="F484" s="238" t="s">
        <v>507</v>
      </c>
      <c r="G484" s="236"/>
      <c r="H484" s="239">
        <v>81.390000000000001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5" t="s">
        <v>178</v>
      </c>
      <c r="AU484" s="245" t="s">
        <v>81</v>
      </c>
      <c r="AV484" s="14" t="s">
        <v>81</v>
      </c>
      <c r="AW484" s="14" t="s">
        <v>33</v>
      </c>
      <c r="AX484" s="14" t="s">
        <v>71</v>
      </c>
      <c r="AY484" s="245" t="s">
        <v>166</v>
      </c>
    </row>
    <row r="485" s="14" customFormat="1">
      <c r="A485" s="14"/>
      <c r="B485" s="235"/>
      <c r="C485" s="236"/>
      <c r="D485" s="226" t="s">
        <v>178</v>
      </c>
      <c r="E485" s="237" t="s">
        <v>19</v>
      </c>
      <c r="F485" s="238" t="s">
        <v>508</v>
      </c>
      <c r="G485" s="236"/>
      <c r="H485" s="239">
        <v>15.4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178</v>
      </c>
      <c r="AU485" s="245" t="s">
        <v>81</v>
      </c>
      <c r="AV485" s="14" t="s">
        <v>81</v>
      </c>
      <c r="AW485" s="14" t="s">
        <v>33</v>
      </c>
      <c r="AX485" s="14" t="s">
        <v>71</v>
      </c>
      <c r="AY485" s="245" t="s">
        <v>166</v>
      </c>
    </row>
    <row r="486" s="15" customFormat="1">
      <c r="A486" s="15"/>
      <c r="B486" s="246"/>
      <c r="C486" s="247"/>
      <c r="D486" s="226" t="s">
        <v>178</v>
      </c>
      <c r="E486" s="248" t="s">
        <v>19</v>
      </c>
      <c r="F486" s="249" t="s">
        <v>183</v>
      </c>
      <c r="G486" s="247"/>
      <c r="H486" s="250">
        <v>241.12999999999997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6" t="s">
        <v>178</v>
      </c>
      <c r="AU486" s="256" t="s">
        <v>81</v>
      </c>
      <c r="AV486" s="15" t="s">
        <v>175</v>
      </c>
      <c r="AW486" s="15" t="s">
        <v>33</v>
      </c>
      <c r="AX486" s="15" t="s">
        <v>79</v>
      </c>
      <c r="AY486" s="256" t="s">
        <v>166</v>
      </c>
    </row>
    <row r="487" s="2" customFormat="1" ht="21.75" customHeight="1">
      <c r="A487" s="40"/>
      <c r="B487" s="41"/>
      <c r="C487" s="206" t="s">
        <v>333</v>
      </c>
      <c r="D487" s="206" t="s">
        <v>170</v>
      </c>
      <c r="E487" s="207" t="s">
        <v>514</v>
      </c>
      <c r="F487" s="208" t="s">
        <v>515</v>
      </c>
      <c r="G487" s="209" t="s">
        <v>199</v>
      </c>
      <c r="H487" s="210">
        <v>241.13</v>
      </c>
      <c r="I487" s="211"/>
      <c r="J487" s="212">
        <f>ROUND(I487*H487,2)</f>
        <v>0</v>
      </c>
      <c r="K487" s="208" t="s">
        <v>174</v>
      </c>
      <c r="L487" s="46"/>
      <c r="M487" s="213" t="s">
        <v>19</v>
      </c>
      <c r="N487" s="214" t="s">
        <v>42</v>
      </c>
      <c r="O487" s="86"/>
      <c r="P487" s="215">
        <f>O487*H487</f>
        <v>0</v>
      </c>
      <c r="Q487" s="215">
        <v>0.020500000000000001</v>
      </c>
      <c r="R487" s="215">
        <f>Q487*H487</f>
        <v>4.9431650000000005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175</v>
      </c>
      <c r="AT487" s="217" t="s">
        <v>170</v>
      </c>
      <c r="AU487" s="217" t="s">
        <v>81</v>
      </c>
      <c r="AY487" s="19" t="s">
        <v>166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79</v>
      </c>
      <c r="BK487" s="218">
        <f>ROUND(I487*H487,2)</f>
        <v>0</v>
      </c>
      <c r="BL487" s="19" t="s">
        <v>175</v>
      </c>
      <c r="BM487" s="217" t="s">
        <v>516</v>
      </c>
    </row>
    <row r="488" s="2" customFormat="1">
      <c r="A488" s="40"/>
      <c r="B488" s="41"/>
      <c r="C488" s="42"/>
      <c r="D488" s="219" t="s">
        <v>176</v>
      </c>
      <c r="E488" s="42"/>
      <c r="F488" s="220" t="s">
        <v>517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176</v>
      </c>
      <c r="AU488" s="19" t="s">
        <v>81</v>
      </c>
    </row>
    <row r="489" s="13" customFormat="1">
      <c r="A489" s="13"/>
      <c r="B489" s="224"/>
      <c r="C489" s="225"/>
      <c r="D489" s="226" t="s">
        <v>178</v>
      </c>
      <c r="E489" s="227" t="s">
        <v>19</v>
      </c>
      <c r="F489" s="228" t="s">
        <v>179</v>
      </c>
      <c r="G489" s="225"/>
      <c r="H489" s="227" t="s">
        <v>19</v>
      </c>
      <c r="I489" s="229"/>
      <c r="J489" s="225"/>
      <c r="K489" s="225"/>
      <c r="L489" s="230"/>
      <c r="M489" s="231"/>
      <c r="N489" s="232"/>
      <c r="O489" s="232"/>
      <c r="P489" s="232"/>
      <c r="Q489" s="232"/>
      <c r="R489" s="232"/>
      <c r="S489" s="232"/>
      <c r="T489" s="23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4" t="s">
        <v>178</v>
      </c>
      <c r="AU489" s="234" t="s">
        <v>81</v>
      </c>
      <c r="AV489" s="13" t="s">
        <v>79</v>
      </c>
      <c r="AW489" s="13" t="s">
        <v>33</v>
      </c>
      <c r="AX489" s="13" t="s">
        <v>71</v>
      </c>
      <c r="AY489" s="234" t="s">
        <v>166</v>
      </c>
    </row>
    <row r="490" s="13" customFormat="1">
      <c r="A490" s="13"/>
      <c r="B490" s="224"/>
      <c r="C490" s="225"/>
      <c r="D490" s="226" t="s">
        <v>178</v>
      </c>
      <c r="E490" s="227" t="s">
        <v>19</v>
      </c>
      <c r="F490" s="228" t="s">
        <v>181</v>
      </c>
      <c r="G490" s="225"/>
      <c r="H490" s="227" t="s">
        <v>19</v>
      </c>
      <c r="I490" s="229"/>
      <c r="J490" s="225"/>
      <c r="K490" s="225"/>
      <c r="L490" s="230"/>
      <c r="M490" s="231"/>
      <c r="N490" s="232"/>
      <c r="O490" s="232"/>
      <c r="P490" s="232"/>
      <c r="Q490" s="232"/>
      <c r="R490" s="232"/>
      <c r="S490" s="232"/>
      <c r="T490" s="23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4" t="s">
        <v>178</v>
      </c>
      <c r="AU490" s="234" t="s">
        <v>81</v>
      </c>
      <c r="AV490" s="13" t="s">
        <v>79</v>
      </c>
      <c r="AW490" s="13" t="s">
        <v>33</v>
      </c>
      <c r="AX490" s="13" t="s">
        <v>71</v>
      </c>
      <c r="AY490" s="234" t="s">
        <v>166</v>
      </c>
    </row>
    <row r="491" s="14" customFormat="1">
      <c r="A491" s="14"/>
      <c r="B491" s="235"/>
      <c r="C491" s="236"/>
      <c r="D491" s="226" t="s">
        <v>178</v>
      </c>
      <c r="E491" s="237" t="s">
        <v>19</v>
      </c>
      <c r="F491" s="238" t="s">
        <v>504</v>
      </c>
      <c r="G491" s="236"/>
      <c r="H491" s="239">
        <v>20.149999999999999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5" t="s">
        <v>178</v>
      </c>
      <c r="AU491" s="245" t="s">
        <v>81</v>
      </c>
      <c r="AV491" s="14" t="s">
        <v>81</v>
      </c>
      <c r="AW491" s="14" t="s">
        <v>33</v>
      </c>
      <c r="AX491" s="14" t="s">
        <v>71</v>
      </c>
      <c r="AY491" s="245" t="s">
        <v>166</v>
      </c>
    </row>
    <row r="492" s="14" customFormat="1">
      <c r="A492" s="14"/>
      <c r="B492" s="235"/>
      <c r="C492" s="236"/>
      <c r="D492" s="226" t="s">
        <v>178</v>
      </c>
      <c r="E492" s="237" t="s">
        <v>19</v>
      </c>
      <c r="F492" s="238" t="s">
        <v>505</v>
      </c>
      <c r="G492" s="236"/>
      <c r="H492" s="239">
        <v>81.390000000000001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5" t="s">
        <v>178</v>
      </c>
      <c r="AU492" s="245" t="s">
        <v>81</v>
      </c>
      <c r="AV492" s="14" t="s">
        <v>81</v>
      </c>
      <c r="AW492" s="14" t="s">
        <v>33</v>
      </c>
      <c r="AX492" s="14" t="s">
        <v>71</v>
      </c>
      <c r="AY492" s="245" t="s">
        <v>166</v>
      </c>
    </row>
    <row r="493" s="14" customFormat="1">
      <c r="A493" s="14"/>
      <c r="B493" s="235"/>
      <c r="C493" s="236"/>
      <c r="D493" s="226" t="s">
        <v>178</v>
      </c>
      <c r="E493" s="237" t="s">
        <v>19</v>
      </c>
      <c r="F493" s="238" t="s">
        <v>506</v>
      </c>
      <c r="G493" s="236"/>
      <c r="H493" s="239">
        <v>42.799999999999997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178</v>
      </c>
      <c r="AU493" s="245" t="s">
        <v>81</v>
      </c>
      <c r="AV493" s="14" t="s">
        <v>81</v>
      </c>
      <c r="AW493" s="14" t="s">
        <v>33</v>
      </c>
      <c r="AX493" s="14" t="s">
        <v>71</v>
      </c>
      <c r="AY493" s="245" t="s">
        <v>166</v>
      </c>
    </row>
    <row r="494" s="14" customFormat="1">
      <c r="A494" s="14"/>
      <c r="B494" s="235"/>
      <c r="C494" s="236"/>
      <c r="D494" s="226" t="s">
        <v>178</v>
      </c>
      <c r="E494" s="237" t="s">
        <v>19</v>
      </c>
      <c r="F494" s="238" t="s">
        <v>507</v>
      </c>
      <c r="G494" s="236"/>
      <c r="H494" s="239">
        <v>81.390000000000001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5" t="s">
        <v>178</v>
      </c>
      <c r="AU494" s="245" t="s">
        <v>81</v>
      </c>
      <c r="AV494" s="14" t="s">
        <v>81</v>
      </c>
      <c r="AW494" s="14" t="s">
        <v>33</v>
      </c>
      <c r="AX494" s="14" t="s">
        <v>71</v>
      </c>
      <c r="AY494" s="245" t="s">
        <v>166</v>
      </c>
    </row>
    <row r="495" s="14" customFormat="1">
      <c r="A495" s="14"/>
      <c r="B495" s="235"/>
      <c r="C495" s="236"/>
      <c r="D495" s="226" t="s">
        <v>178</v>
      </c>
      <c r="E495" s="237" t="s">
        <v>19</v>
      </c>
      <c r="F495" s="238" t="s">
        <v>508</v>
      </c>
      <c r="G495" s="236"/>
      <c r="H495" s="239">
        <v>15.4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178</v>
      </c>
      <c r="AU495" s="245" t="s">
        <v>81</v>
      </c>
      <c r="AV495" s="14" t="s">
        <v>81</v>
      </c>
      <c r="AW495" s="14" t="s">
        <v>33</v>
      </c>
      <c r="AX495" s="14" t="s">
        <v>71</v>
      </c>
      <c r="AY495" s="245" t="s">
        <v>166</v>
      </c>
    </row>
    <row r="496" s="15" customFormat="1">
      <c r="A496" s="15"/>
      <c r="B496" s="246"/>
      <c r="C496" s="247"/>
      <c r="D496" s="226" t="s">
        <v>178</v>
      </c>
      <c r="E496" s="248" t="s">
        <v>19</v>
      </c>
      <c r="F496" s="249" t="s">
        <v>183</v>
      </c>
      <c r="G496" s="247"/>
      <c r="H496" s="250">
        <v>241.12999999999997</v>
      </c>
      <c r="I496" s="251"/>
      <c r="J496" s="247"/>
      <c r="K496" s="247"/>
      <c r="L496" s="252"/>
      <c r="M496" s="253"/>
      <c r="N496" s="254"/>
      <c r="O496" s="254"/>
      <c r="P496" s="254"/>
      <c r="Q496" s="254"/>
      <c r="R496" s="254"/>
      <c r="S496" s="254"/>
      <c r="T496" s="25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6" t="s">
        <v>178</v>
      </c>
      <c r="AU496" s="256" t="s">
        <v>81</v>
      </c>
      <c r="AV496" s="15" t="s">
        <v>175</v>
      </c>
      <c r="AW496" s="15" t="s">
        <v>33</v>
      </c>
      <c r="AX496" s="15" t="s">
        <v>79</v>
      </c>
      <c r="AY496" s="256" t="s">
        <v>166</v>
      </c>
    </row>
    <row r="497" s="2" customFormat="1" ht="24.15" customHeight="1">
      <c r="A497" s="40"/>
      <c r="B497" s="41"/>
      <c r="C497" s="206" t="s">
        <v>518</v>
      </c>
      <c r="D497" s="206" t="s">
        <v>170</v>
      </c>
      <c r="E497" s="207" t="s">
        <v>519</v>
      </c>
      <c r="F497" s="208" t="s">
        <v>520</v>
      </c>
      <c r="G497" s="209" t="s">
        <v>199</v>
      </c>
      <c r="H497" s="210">
        <v>241.13</v>
      </c>
      <c r="I497" s="211"/>
      <c r="J497" s="212">
        <f>ROUND(I497*H497,2)</f>
        <v>0</v>
      </c>
      <c r="K497" s="208" t="s">
        <v>174</v>
      </c>
      <c r="L497" s="46"/>
      <c r="M497" s="213" t="s">
        <v>19</v>
      </c>
      <c r="N497" s="214" t="s">
        <v>42</v>
      </c>
      <c r="O497" s="86"/>
      <c r="P497" s="215">
        <f>O497*H497</f>
        <v>0</v>
      </c>
      <c r="Q497" s="215">
        <v>0.0067999999999999996</v>
      </c>
      <c r="R497" s="215">
        <f>Q497*H497</f>
        <v>1.6396839999999999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175</v>
      </c>
      <c r="AT497" s="217" t="s">
        <v>170</v>
      </c>
      <c r="AU497" s="217" t="s">
        <v>81</v>
      </c>
      <c r="AY497" s="19" t="s">
        <v>166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79</v>
      </c>
      <c r="BK497" s="218">
        <f>ROUND(I497*H497,2)</f>
        <v>0</v>
      </c>
      <c r="BL497" s="19" t="s">
        <v>175</v>
      </c>
      <c r="BM497" s="217" t="s">
        <v>521</v>
      </c>
    </row>
    <row r="498" s="2" customFormat="1">
      <c r="A498" s="40"/>
      <c r="B498" s="41"/>
      <c r="C498" s="42"/>
      <c r="D498" s="219" t="s">
        <v>176</v>
      </c>
      <c r="E498" s="42"/>
      <c r="F498" s="220" t="s">
        <v>522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176</v>
      </c>
      <c r="AU498" s="19" t="s">
        <v>81</v>
      </c>
    </row>
    <row r="499" s="2" customFormat="1" ht="16.5" customHeight="1">
      <c r="A499" s="40"/>
      <c r="B499" s="41"/>
      <c r="C499" s="206" t="s">
        <v>340</v>
      </c>
      <c r="D499" s="206" t="s">
        <v>170</v>
      </c>
      <c r="E499" s="207" t="s">
        <v>523</v>
      </c>
      <c r="F499" s="208" t="s">
        <v>524</v>
      </c>
      <c r="G499" s="209" t="s">
        <v>199</v>
      </c>
      <c r="H499" s="210">
        <v>241.13</v>
      </c>
      <c r="I499" s="211"/>
      <c r="J499" s="212">
        <f>ROUND(I499*H499,2)</f>
        <v>0</v>
      </c>
      <c r="K499" s="208" t="s">
        <v>19</v>
      </c>
      <c r="L499" s="46"/>
      <c r="M499" s="213" t="s">
        <v>19</v>
      </c>
      <c r="N499" s="214" t="s">
        <v>42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175</v>
      </c>
      <c r="AT499" s="217" t="s">
        <v>170</v>
      </c>
      <c r="AU499" s="217" t="s">
        <v>81</v>
      </c>
      <c r="AY499" s="19" t="s">
        <v>166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79</v>
      </c>
      <c r="BK499" s="218">
        <f>ROUND(I499*H499,2)</f>
        <v>0</v>
      </c>
      <c r="BL499" s="19" t="s">
        <v>175</v>
      </c>
      <c r="BM499" s="217" t="s">
        <v>525</v>
      </c>
    </row>
    <row r="500" s="2" customFormat="1" ht="16.5" customHeight="1">
      <c r="A500" s="40"/>
      <c r="B500" s="41"/>
      <c r="C500" s="206" t="s">
        <v>526</v>
      </c>
      <c r="D500" s="206" t="s">
        <v>170</v>
      </c>
      <c r="E500" s="207" t="s">
        <v>527</v>
      </c>
      <c r="F500" s="208" t="s">
        <v>528</v>
      </c>
      <c r="G500" s="209" t="s">
        <v>199</v>
      </c>
      <c r="H500" s="210">
        <v>75.808999999999998</v>
      </c>
      <c r="I500" s="211"/>
      <c r="J500" s="212">
        <f>ROUND(I500*H500,2)</f>
        <v>0</v>
      </c>
      <c r="K500" s="208" t="s">
        <v>174</v>
      </c>
      <c r="L500" s="46"/>
      <c r="M500" s="213" t="s">
        <v>19</v>
      </c>
      <c r="N500" s="214" t="s">
        <v>42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175</v>
      </c>
      <c r="AT500" s="217" t="s">
        <v>170</v>
      </c>
      <c r="AU500" s="217" t="s">
        <v>81</v>
      </c>
      <c r="AY500" s="19" t="s">
        <v>166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79</v>
      </c>
      <c r="BK500" s="218">
        <f>ROUND(I500*H500,2)</f>
        <v>0</v>
      </c>
      <c r="BL500" s="19" t="s">
        <v>175</v>
      </c>
      <c r="BM500" s="217" t="s">
        <v>529</v>
      </c>
    </row>
    <row r="501" s="2" customFormat="1">
      <c r="A501" s="40"/>
      <c r="B501" s="41"/>
      <c r="C501" s="42"/>
      <c r="D501" s="219" t="s">
        <v>176</v>
      </c>
      <c r="E501" s="42"/>
      <c r="F501" s="220" t="s">
        <v>530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176</v>
      </c>
      <c r="AU501" s="19" t="s">
        <v>81</v>
      </c>
    </row>
    <row r="502" s="13" customFormat="1">
      <c r="A502" s="13"/>
      <c r="B502" s="224"/>
      <c r="C502" s="225"/>
      <c r="D502" s="226" t="s">
        <v>178</v>
      </c>
      <c r="E502" s="227" t="s">
        <v>19</v>
      </c>
      <c r="F502" s="228" t="s">
        <v>495</v>
      </c>
      <c r="G502" s="225"/>
      <c r="H502" s="227" t="s">
        <v>19</v>
      </c>
      <c r="I502" s="229"/>
      <c r="J502" s="225"/>
      <c r="K502" s="225"/>
      <c r="L502" s="230"/>
      <c r="M502" s="231"/>
      <c r="N502" s="232"/>
      <c r="O502" s="232"/>
      <c r="P502" s="232"/>
      <c r="Q502" s="232"/>
      <c r="R502" s="232"/>
      <c r="S502" s="232"/>
      <c r="T502" s="23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4" t="s">
        <v>178</v>
      </c>
      <c r="AU502" s="234" t="s">
        <v>81</v>
      </c>
      <c r="AV502" s="13" t="s">
        <v>79</v>
      </c>
      <c r="AW502" s="13" t="s">
        <v>33</v>
      </c>
      <c r="AX502" s="13" t="s">
        <v>71</v>
      </c>
      <c r="AY502" s="234" t="s">
        <v>166</v>
      </c>
    </row>
    <row r="503" s="13" customFormat="1">
      <c r="A503" s="13"/>
      <c r="B503" s="224"/>
      <c r="C503" s="225"/>
      <c r="D503" s="226" t="s">
        <v>178</v>
      </c>
      <c r="E503" s="227" t="s">
        <v>19</v>
      </c>
      <c r="F503" s="228" t="s">
        <v>181</v>
      </c>
      <c r="G503" s="225"/>
      <c r="H503" s="227" t="s">
        <v>19</v>
      </c>
      <c r="I503" s="229"/>
      <c r="J503" s="225"/>
      <c r="K503" s="225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178</v>
      </c>
      <c r="AU503" s="234" t="s">
        <v>81</v>
      </c>
      <c r="AV503" s="13" t="s">
        <v>79</v>
      </c>
      <c r="AW503" s="13" t="s">
        <v>33</v>
      </c>
      <c r="AX503" s="13" t="s">
        <v>71</v>
      </c>
      <c r="AY503" s="234" t="s">
        <v>166</v>
      </c>
    </row>
    <row r="504" s="13" customFormat="1">
      <c r="A504" s="13"/>
      <c r="B504" s="224"/>
      <c r="C504" s="225"/>
      <c r="D504" s="226" t="s">
        <v>178</v>
      </c>
      <c r="E504" s="227" t="s">
        <v>19</v>
      </c>
      <c r="F504" s="228" t="s">
        <v>531</v>
      </c>
      <c r="G504" s="225"/>
      <c r="H504" s="227" t="s">
        <v>19</v>
      </c>
      <c r="I504" s="229"/>
      <c r="J504" s="225"/>
      <c r="K504" s="225"/>
      <c r="L504" s="230"/>
      <c r="M504" s="231"/>
      <c r="N504" s="232"/>
      <c r="O504" s="232"/>
      <c r="P504" s="232"/>
      <c r="Q504" s="232"/>
      <c r="R504" s="232"/>
      <c r="S504" s="232"/>
      <c r="T504" s="23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4" t="s">
        <v>178</v>
      </c>
      <c r="AU504" s="234" t="s">
        <v>81</v>
      </c>
      <c r="AV504" s="13" t="s">
        <v>79</v>
      </c>
      <c r="AW504" s="13" t="s">
        <v>33</v>
      </c>
      <c r="AX504" s="13" t="s">
        <v>71</v>
      </c>
      <c r="AY504" s="234" t="s">
        <v>166</v>
      </c>
    </row>
    <row r="505" s="14" customFormat="1">
      <c r="A505" s="14"/>
      <c r="B505" s="235"/>
      <c r="C505" s="236"/>
      <c r="D505" s="226" t="s">
        <v>178</v>
      </c>
      <c r="E505" s="237" t="s">
        <v>19</v>
      </c>
      <c r="F505" s="238" t="s">
        <v>496</v>
      </c>
      <c r="G505" s="236"/>
      <c r="H505" s="239">
        <v>2.6699999999999999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178</v>
      </c>
      <c r="AU505" s="245" t="s">
        <v>81</v>
      </c>
      <c r="AV505" s="14" t="s">
        <v>81</v>
      </c>
      <c r="AW505" s="14" t="s">
        <v>33</v>
      </c>
      <c r="AX505" s="14" t="s">
        <v>71</v>
      </c>
      <c r="AY505" s="245" t="s">
        <v>166</v>
      </c>
    </row>
    <row r="506" s="14" customFormat="1">
      <c r="A506" s="14"/>
      <c r="B506" s="235"/>
      <c r="C506" s="236"/>
      <c r="D506" s="226" t="s">
        <v>178</v>
      </c>
      <c r="E506" s="237" t="s">
        <v>19</v>
      </c>
      <c r="F506" s="238" t="s">
        <v>497</v>
      </c>
      <c r="G506" s="236"/>
      <c r="H506" s="239">
        <v>25.02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178</v>
      </c>
      <c r="AU506" s="245" t="s">
        <v>81</v>
      </c>
      <c r="AV506" s="14" t="s">
        <v>81</v>
      </c>
      <c r="AW506" s="14" t="s">
        <v>33</v>
      </c>
      <c r="AX506" s="14" t="s">
        <v>71</v>
      </c>
      <c r="AY506" s="245" t="s">
        <v>166</v>
      </c>
    </row>
    <row r="507" s="14" customFormat="1">
      <c r="A507" s="14"/>
      <c r="B507" s="235"/>
      <c r="C507" s="236"/>
      <c r="D507" s="226" t="s">
        <v>178</v>
      </c>
      <c r="E507" s="237" t="s">
        <v>19</v>
      </c>
      <c r="F507" s="238" t="s">
        <v>498</v>
      </c>
      <c r="G507" s="236"/>
      <c r="H507" s="239">
        <v>21.559999999999999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5" t="s">
        <v>178</v>
      </c>
      <c r="AU507" s="245" t="s">
        <v>81</v>
      </c>
      <c r="AV507" s="14" t="s">
        <v>81</v>
      </c>
      <c r="AW507" s="14" t="s">
        <v>33</v>
      </c>
      <c r="AX507" s="14" t="s">
        <v>71</v>
      </c>
      <c r="AY507" s="245" t="s">
        <v>166</v>
      </c>
    </row>
    <row r="508" s="14" customFormat="1">
      <c r="A508" s="14"/>
      <c r="B508" s="235"/>
      <c r="C508" s="236"/>
      <c r="D508" s="226" t="s">
        <v>178</v>
      </c>
      <c r="E508" s="237" t="s">
        <v>19</v>
      </c>
      <c r="F508" s="238" t="s">
        <v>499</v>
      </c>
      <c r="G508" s="236"/>
      <c r="H508" s="239">
        <v>10.27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178</v>
      </c>
      <c r="AU508" s="245" t="s">
        <v>81</v>
      </c>
      <c r="AV508" s="14" t="s">
        <v>81</v>
      </c>
      <c r="AW508" s="14" t="s">
        <v>33</v>
      </c>
      <c r="AX508" s="14" t="s">
        <v>71</v>
      </c>
      <c r="AY508" s="245" t="s">
        <v>166</v>
      </c>
    </row>
    <row r="509" s="16" customFormat="1">
      <c r="A509" s="16"/>
      <c r="B509" s="267"/>
      <c r="C509" s="268"/>
      <c r="D509" s="226" t="s">
        <v>178</v>
      </c>
      <c r="E509" s="269" t="s">
        <v>19</v>
      </c>
      <c r="F509" s="270" t="s">
        <v>466</v>
      </c>
      <c r="G509" s="268"/>
      <c r="H509" s="271">
        <v>59.519999999999996</v>
      </c>
      <c r="I509" s="272"/>
      <c r="J509" s="268"/>
      <c r="K509" s="268"/>
      <c r="L509" s="273"/>
      <c r="M509" s="274"/>
      <c r="N509" s="275"/>
      <c r="O509" s="275"/>
      <c r="P509" s="275"/>
      <c r="Q509" s="275"/>
      <c r="R509" s="275"/>
      <c r="S509" s="275"/>
      <c r="T509" s="27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T509" s="277" t="s">
        <v>178</v>
      </c>
      <c r="AU509" s="277" t="s">
        <v>81</v>
      </c>
      <c r="AV509" s="16" t="s">
        <v>188</v>
      </c>
      <c r="AW509" s="16" t="s">
        <v>33</v>
      </c>
      <c r="AX509" s="16" t="s">
        <v>71</v>
      </c>
      <c r="AY509" s="277" t="s">
        <v>166</v>
      </c>
    </row>
    <row r="510" s="13" customFormat="1">
      <c r="A510" s="13"/>
      <c r="B510" s="224"/>
      <c r="C510" s="225"/>
      <c r="D510" s="226" t="s">
        <v>178</v>
      </c>
      <c r="E510" s="227" t="s">
        <v>19</v>
      </c>
      <c r="F510" s="228" t="s">
        <v>348</v>
      </c>
      <c r="G510" s="225"/>
      <c r="H510" s="227" t="s">
        <v>19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178</v>
      </c>
      <c r="AU510" s="234" t="s">
        <v>81</v>
      </c>
      <c r="AV510" s="13" t="s">
        <v>79</v>
      </c>
      <c r="AW510" s="13" t="s">
        <v>33</v>
      </c>
      <c r="AX510" s="13" t="s">
        <v>71</v>
      </c>
      <c r="AY510" s="234" t="s">
        <v>166</v>
      </c>
    </row>
    <row r="511" s="14" customFormat="1">
      <c r="A511" s="14"/>
      <c r="B511" s="235"/>
      <c r="C511" s="236"/>
      <c r="D511" s="226" t="s">
        <v>178</v>
      </c>
      <c r="E511" s="237" t="s">
        <v>19</v>
      </c>
      <c r="F511" s="238" t="s">
        <v>532</v>
      </c>
      <c r="G511" s="236"/>
      <c r="H511" s="239">
        <v>0.78000000000000003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178</v>
      </c>
      <c r="AU511" s="245" t="s">
        <v>81</v>
      </c>
      <c r="AV511" s="14" t="s">
        <v>81</v>
      </c>
      <c r="AW511" s="14" t="s">
        <v>33</v>
      </c>
      <c r="AX511" s="14" t="s">
        <v>71</v>
      </c>
      <c r="AY511" s="245" t="s">
        <v>166</v>
      </c>
    </row>
    <row r="512" s="14" customFormat="1">
      <c r="A512" s="14"/>
      <c r="B512" s="235"/>
      <c r="C512" s="236"/>
      <c r="D512" s="226" t="s">
        <v>178</v>
      </c>
      <c r="E512" s="237" t="s">
        <v>19</v>
      </c>
      <c r="F512" s="238" t="s">
        <v>533</v>
      </c>
      <c r="G512" s="236"/>
      <c r="H512" s="239">
        <v>6.2930000000000001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178</v>
      </c>
      <c r="AU512" s="245" t="s">
        <v>81</v>
      </c>
      <c r="AV512" s="14" t="s">
        <v>81</v>
      </c>
      <c r="AW512" s="14" t="s">
        <v>33</v>
      </c>
      <c r="AX512" s="14" t="s">
        <v>71</v>
      </c>
      <c r="AY512" s="245" t="s">
        <v>166</v>
      </c>
    </row>
    <row r="513" s="14" customFormat="1">
      <c r="A513" s="14"/>
      <c r="B513" s="235"/>
      <c r="C513" s="236"/>
      <c r="D513" s="226" t="s">
        <v>178</v>
      </c>
      <c r="E513" s="237" t="s">
        <v>19</v>
      </c>
      <c r="F513" s="238" t="s">
        <v>534</v>
      </c>
      <c r="G513" s="236"/>
      <c r="H513" s="239">
        <v>6.2930000000000001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178</v>
      </c>
      <c r="AU513" s="245" t="s">
        <v>81</v>
      </c>
      <c r="AV513" s="14" t="s">
        <v>81</v>
      </c>
      <c r="AW513" s="14" t="s">
        <v>33</v>
      </c>
      <c r="AX513" s="14" t="s">
        <v>71</v>
      </c>
      <c r="AY513" s="245" t="s">
        <v>166</v>
      </c>
    </row>
    <row r="514" s="14" customFormat="1">
      <c r="A514" s="14"/>
      <c r="B514" s="235"/>
      <c r="C514" s="236"/>
      <c r="D514" s="226" t="s">
        <v>178</v>
      </c>
      <c r="E514" s="237" t="s">
        <v>19</v>
      </c>
      <c r="F514" s="238" t="s">
        <v>535</v>
      </c>
      <c r="G514" s="236"/>
      <c r="H514" s="239">
        <v>2.923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178</v>
      </c>
      <c r="AU514" s="245" t="s">
        <v>81</v>
      </c>
      <c r="AV514" s="14" t="s">
        <v>81</v>
      </c>
      <c r="AW514" s="14" t="s">
        <v>33</v>
      </c>
      <c r="AX514" s="14" t="s">
        <v>71</v>
      </c>
      <c r="AY514" s="245" t="s">
        <v>166</v>
      </c>
    </row>
    <row r="515" s="16" customFormat="1">
      <c r="A515" s="16"/>
      <c r="B515" s="267"/>
      <c r="C515" s="268"/>
      <c r="D515" s="226" t="s">
        <v>178</v>
      </c>
      <c r="E515" s="269" t="s">
        <v>19</v>
      </c>
      <c r="F515" s="270" t="s">
        <v>466</v>
      </c>
      <c r="G515" s="268"/>
      <c r="H515" s="271">
        <v>16.289000000000001</v>
      </c>
      <c r="I515" s="272"/>
      <c r="J515" s="268"/>
      <c r="K515" s="268"/>
      <c r="L515" s="273"/>
      <c r="M515" s="274"/>
      <c r="N515" s="275"/>
      <c r="O515" s="275"/>
      <c r="P515" s="275"/>
      <c r="Q515" s="275"/>
      <c r="R515" s="275"/>
      <c r="S515" s="275"/>
      <c r="T515" s="276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277" t="s">
        <v>178</v>
      </c>
      <c r="AU515" s="277" t="s">
        <v>81</v>
      </c>
      <c r="AV515" s="16" t="s">
        <v>188</v>
      </c>
      <c r="AW515" s="16" t="s">
        <v>33</v>
      </c>
      <c r="AX515" s="16" t="s">
        <v>71</v>
      </c>
      <c r="AY515" s="277" t="s">
        <v>166</v>
      </c>
    </row>
    <row r="516" s="15" customFormat="1">
      <c r="A516" s="15"/>
      <c r="B516" s="246"/>
      <c r="C516" s="247"/>
      <c r="D516" s="226" t="s">
        <v>178</v>
      </c>
      <c r="E516" s="248" t="s">
        <v>19</v>
      </c>
      <c r="F516" s="249" t="s">
        <v>183</v>
      </c>
      <c r="G516" s="247"/>
      <c r="H516" s="250">
        <v>75.809000000000012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6" t="s">
        <v>178</v>
      </c>
      <c r="AU516" s="256" t="s">
        <v>81</v>
      </c>
      <c r="AV516" s="15" t="s">
        <v>175</v>
      </c>
      <c r="AW516" s="15" t="s">
        <v>33</v>
      </c>
      <c r="AX516" s="15" t="s">
        <v>79</v>
      </c>
      <c r="AY516" s="256" t="s">
        <v>166</v>
      </c>
    </row>
    <row r="517" s="12" customFormat="1" ht="22.8" customHeight="1">
      <c r="A517" s="12"/>
      <c r="B517" s="190"/>
      <c r="C517" s="191"/>
      <c r="D517" s="192" t="s">
        <v>70</v>
      </c>
      <c r="E517" s="204" t="s">
        <v>536</v>
      </c>
      <c r="F517" s="204" t="s">
        <v>537</v>
      </c>
      <c r="G517" s="191"/>
      <c r="H517" s="191"/>
      <c r="I517" s="194"/>
      <c r="J517" s="205">
        <f>BK517</f>
        <v>0</v>
      </c>
      <c r="K517" s="191"/>
      <c r="L517" s="196"/>
      <c r="M517" s="197"/>
      <c r="N517" s="198"/>
      <c r="O517" s="198"/>
      <c r="P517" s="199">
        <f>SUM(P518:P606)</f>
        <v>0</v>
      </c>
      <c r="Q517" s="198"/>
      <c r="R517" s="199">
        <f>SUM(R518:R606)</f>
        <v>124.73726118217387</v>
      </c>
      <c r="S517" s="198"/>
      <c r="T517" s="200">
        <f>SUM(T518:T606)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01" t="s">
        <v>79</v>
      </c>
      <c r="AT517" s="202" t="s">
        <v>70</v>
      </c>
      <c r="AU517" s="202" t="s">
        <v>79</v>
      </c>
      <c r="AY517" s="201" t="s">
        <v>166</v>
      </c>
      <c r="BK517" s="203">
        <f>SUM(BK518:BK606)</f>
        <v>0</v>
      </c>
    </row>
    <row r="518" s="2" customFormat="1" ht="21.75" customHeight="1">
      <c r="A518" s="40"/>
      <c r="B518" s="41"/>
      <c r="C518" s="206" t="s">
        <v>345</v>
      </c>
      <c r="D518" s="206" t="s">
        <v>170</v>
      </c>
      <c r="E518" s="207" t="s">
        <v>538</v>
      </c>
      <c r="F518" s="208" t="s">
        <v>539</v>
      </c>
      <c r="G518" s="209" t="s">
        <v>173</v>
      </c>
      <c r="H518" s="210">
        <v>0.75600000000000001</v>
      </c>
      <c r="I518" s="211"/>
      <c r="J518" s="212">
        <f>ROUND(I518*H518,2)</f>
        <v>0</v>
      </c>
      <c r="K518" s="208" t="s">
        <v>174</v>
      </c>
      <c r="L518" s="46"/>
      <c r="M518" s="213" t="s">
        <v>19</v>
      </c>
      <c r="N518" s="214" t="s">
        <v>42</v>
      </c>
      <c r="O518" s="86"/>
      <c r="P518" s="215">
        <f>O518*H518</f>
        <v>0</v>
      </c>
      <c r="Q518" s="215">
        <v>2.3010199999999998</v>
      </c>
      <c r="R518" s="215">
        <f>Q518*H518</f>
        <v>1.7395711199999999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175</v>
      </c>
      <c r="AT518" s="217" t="s">
        <v>170</v>
      </c>
      <c r="AU518" s="217" t="s">
        <v>81</v>
      </c>
      <c r="AY518" s="19" t="s">
        <v>166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79</v>
      </c>
      <c r="BK518" s="218">
        <f>ROUND(I518*H518,2)</f>
        <v>0</v>
      </c>
      <c r="BL518" s="19" t="s">
        <v>175</v>
      </c>
      <c r="BM518" s="217" t="s">
        <v>540</v>
      </c>
    </row>
    <row r="519" s="2" customFormat="1">
      <c r="A519" s="40"/>
      <c r="B519" s="41"/>
      <c r="C519" s="42"/>
      <c r="D519" s="219" t="s">
        <v>176</v>
      </c>
      <c r="E519" s="42"/>
      <c r="F519" s="220" t="s">
        <v>541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176</v>
      </c>
      <c r="AU519" s="19" t="s">
        <v>81</v>
      </c>
    </row>
    <row r="520" s="13" customFormat="1">
      <c r="A520" s="13"/>
      <c r="B520" s="224"/>
      <c r="C520" s="225"/>
      <c r="D520" s="226" t="s">
        <v>178</v>
      </c>
      <c r="E520" s="227" t="s">
        <v>19</v>
      </c>
      <c r="F520" s="228" t="s">
        <v>179</v>
      </c>
      <c r="G520" s="225"/>
      <c r="H520" s="227" t="s">
        <v>19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178</v>
      </c>
      <c r="AU520" s="234" t="s">
        <v>81</v>
      </c>
      <c r="AV520" s="13" t="s">
        <v>79</v>
      </c>
      <c r="AW520" s="13" t="s">
        <v>33</v>
      </c>
      <c r="AX520" s="13" t="s">
        <v>71</v>
      </c>
      <c r="AY520" s="234" t="s">
        <v>166</v>
      </c>
    </row>
    <row r="521" s="13" customFormat="1">
      <c r="A521" s="13"/>
      <c r="B521" s="224"/>
      <c r="C521" s="225"/>
      <c r="D521" s="226" t="s">
        <v>178</v>
      </c>
      <c r="E521" s="227" t="s">
        <v>19</v>
      </c>
      <c r="F521" s="228" t="s">
        <v>181</v>
      </c>
      <c r="G521" s="225"/>
      <c r="H521" s="227" t="s">
        <v>19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178</v>
      </c>
      <c r="AU521" s="234" t="s">
        <v>81</v>
      </c>
      <c r="AV521" s="13" t="s">
        <v>79</v>
      </c>
      <c r="AW521" s="13" t="s">
        <v>33</v>
      </c>
      <c r="AX521" s="13" t="s">
        <v>71</v>
      </c>
      <c r="AY521" s="234" t="s">
        <v>166</v>
      </c>
    </row>
    <row r="522" s="13" customFormat="1">
      <c r="A522" s="13"/>
      <c r="B522" s="224"/>
      <c r="C522" s="225"/>
      <c r="D522" s="226" t="s">
        <v>178</v>
      </c>
      <c r="E522" s="227" t="s">
        <v>19</v>
      </c>
      <c r="F522" s="228" t="s">
        <v>281</v>
      </c>
      <c r="G522" s="225"/>
      <c r="H522" s="227" t="s">
        <v>19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178</v>
      </c>
      <c r="AU522" s="234" t="s">
        <v>81</v>
      </c>
      <c r="AV522" s="13" t="s">
        <v>79</v>
      </c>
      <c r="AW522" s="13" t="s">
        <v>33</v>
      </c>
      <c r="AX522" s="13" t="s">
        <v>71</v>
      </c>
      <c r="AY522" s="234" t="s">
        <v>166</v>
      </c>
    </row>
    <row r="523" s="14" customFormat="1">
      <c r="A523" s="14"/>
      <c r="B523" s="235"/>
      <c r="C523" s="236"/>
      <c r="D523" s="226" t="s">
        <v>178</v>
      </c>
      <c r="E523" s="237" t="s">
        <v>19</v>
      </c>
      <c r="F523" s="238" t="s">
        <v>542</v>
      </c>
      <c r="G523" s="236"/>
      <c r="H523" s="239">
        <v>0.75600000000000001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178</v>
      </c>
      <c r="AU523" s="245" t="s">
        <v>81</v>
      </c>
      <c r="AV523" s="14" t="s">
        <v>81</v>
      </c>
      <c r="AW523" s="14" t="s">
        <v>33</v>
      </c>
      <c r="AX523" s="14" t="s">
        <v>71</v>
      </c>
      <c r="AY523" s="245" t="s">
        <v>166</v>
      </c>
    </row>
    <row r="524" s="15" customFormat="1">
      <c r="A524" s="15"/>
      <c r="B524" s="246"/>
      <c r="C524" s="247"/>
      <c r="D524" s="226" t="s">
        <v>178</v>
      </c>
      <c r="E524" s="248" t="s">
        <v>19</v>
      </c>
      <c r="F524" s="249" t="s">
        <v>183</v>
      </c>
      <c r="G524" s="247"/>
      <c r="H524" s="250">
        <v>0.75600000000000001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6" t="s">
        <v>178</v>
      </c>
      <c r="AU524" s="256" t="s">
        <v>81</v>
      </c>
      <c r="AV524" s="15" t="s">
        <v>175</v>
      </c>
      <c r="AW524" s="15" t="s">
        <v>33</v>
      </c>
      <c r="AX524" s="15" t="s">
        <v>79</v>
      </c>
      <c r="AY524" s="256" t="s">
        <v>166</v>
      </c>
    </row>
    <row r="525" s="2" customFormat="1" ht="21.75" customHeight="1">
      <c r="A525" s="40"/>
      <c r="B525" s="41"/>
      <c r="C525" s="206" t="s">
        <v>543</v>
      </c>
      <c r="D525" s="206" t="s">
        <v>170</v>
      </c>
      <c r="E525" s="207" t="s">
        <v>544</v>
      </c>
      <c r="F525" s="208" t="s">
        <v>545</v>
      </c>
      <c r="G525" s="209" t="s">
        <v>173</v>
      </c>
      <c r="H525" s="210">
        <v>47.832999999999998</v>
      </c>
      <c r="I525" s="211"/>
      <c r="J525" s="212">
        <f>ROUND(I525*H525,2)</f>
        <v>0</v>
      </c>
      <c r="K525" s="208" t="s">
        <v>174</v>
      </c>
      <c r="L525" s="46"/>
      <c r="M525" s="213" t="s">
        <v>19</v>
      </c>
      <c r="N525" s="214" t="s">
        <v>42</v>
      </c>
      <c r="O525" s="86"/>
      <c r="P525" s="215">
        <f>O525*H525</f>
        <v>0</v>
      </c>
      <c r="Q525" s="215">
        <v>2.5018699999999998</v>
      </c>
      <c r="R525" s="215">
        <f>Q525*H525</f>
        <v>119.67194770999998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175</v>
      </c>
      <c r="AT525" s="217" t="s">
        <v>170</v>
      </c>
      <c r="AU525" s="217" t="s">
        <v>81</v>
      </c>
      <c r="AY525" s="19" t="s">
        <v>166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79</v>
      </c>
      <c r="BK525" s="218">
        <f>ROUND(I525*H525,2)</f>
        <v>0</v>
      </c>
      <c r="BL525" s="19" t="s">
        <v>175</v>
      </c>
      <c r="BM525" s="217" t="s">
        <v>546</v>
      </c>
    </row>
    <row r="526" s="2" customFormat="1">
      <c r="A526" s="40"/>
      <c r="B526" s="41"/>
      <c r="C526" s="42"/>
      <c r="D526" s="219" t="s">
        <v>176</v>
      </c>
      <c r="E526" s="42"/>
      <c r="F526" s="220" t="s">
        <v>547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176</v>
      </c>
      <c r="AU526" s="19" t="s">
        <v>81</v>
      </c>
    </row>
    <row r="527" s="13" customFormat="1">
      <c r="A527" s="13"/>
      <c r="B527" s="224"/>
      <c r="C527" s="225"/>
      <c r="D527" s="226" t="s">
        <v>178</v>
      </c>
      <c r="E527" s="227" t="s">
        <v>19</v>
      </c>
      <c r="F527" s="228" t="s">
        <v>179</v>
      </c>
      <c r="G527" s="225"/>
      <c r="H527" s="227" t="s">
        <v>19</v>
      </c>
      <c r="I527" s="229"/>
      <c r="J527" s="225"/>
      <c r="K527" s="225"/>
      <c r="L527" s="230"/>
      <c r="M527" s="231"/>
      <c r="N527" s="232"/>
      <c r="O527" s="232"/>
      <c r="P527" s="232"/>
      <c r="Q527" s="232"/>
      <c r="R527" s="232"/>
      <c r="S527" s="232"/>
      <c r="T527" s="23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4" t="s">
        <v>178</v>
      </c>
      <c r="AU527" s="234" t="s">
        <v>81</v>
      </c>
      <c r="AV527" s="13" t="s">
        <v>79</v>
      </c>
      <c r="AW527" s="13" t="s">
        <v>33</v>
      </c>
      <c r="AX527" s="13" t="s">
        <v>71</v>
      </c>
      <c r="AY527" s="234" t="s">
        <v>166</v>
      </c>
    </row>
    <row r="528" s="13" customFormat="1">
      <c r="A528" s="13"/>
      <c r="B528" s="224"/>
      <c r="C528" s="225"/>
      <c r="D528" s="226" t="s">
        <v>178</v>
      </c>
      <c r="E528" s="227" t="s">
        <v>19</v>
      </c>
      <c r="F528" s="228" t="s">
        <v>181</v>
      </c>
      <c r="G528" s="225"/>
      <c r="H528" s="227" t="s">
        <v>19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178</v>
      </c>
      <c r="AU528" s="234" t="s">
        <v>81</v>
      </c>
      <c r="AV528" s="13" t="s">
        <v>79</v>
      </c>
      <c r="AW528" s="13" t="s">
        <v>33</v>
      </c>
      <c r="AX528" s="13" t="s">
        <v>71</v>
      </c>
      <c r="AY528" s="234" t="s">
        <v>166</v>
      </c>
    </row>
    <row r="529" s="13" customFormat="1">
      <c r="A529" s="13"/>
      <c r="B529" s="224"/>
      <c r="C529" s="225"/>
      <c r="D529" s="226" t="s">
        <v>178</v>
      </c>
      <c r="E529" s="227" t="s">
        <v>19</v>
      </c>
      <c r="F529" s="228" t="s">
        <v>548</v>
      </c>
      <c r="G529" s="225"/>
      <c r="H529" s="227" t="s">
        <v>19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178</v>
      </c>
      <c r="AU529" s="234" t="s">
        <v>81</v>
      </c>
      <c r="AV529" s="13" t="s">
        <v>79</v>
      </c>
      <c r="AW529" s="13" t="s">
        <v>33</v>
      </c>
      <c r="AX529" s="13" t="s">
        <v>71</v>
      </c>
      <c r="AY529" s="234" t="s">
        <v>166</v>
      </c>
    </row>
    <row r="530" s="14" customFormat="1">
      <c r="A530" s="14"/>
      <c r="B530" s="235"/>
      <c r="C530" s="236"/>
      <c r="D530" s="226" t="s">
        <v>178</v>
      </c>
      <c r="E530" s="237" t="s">
        <v>19</v>
      </c>
      <c r="F530" s="238" t="s">
        <v>549</v>
      </c>
      <c r="G530" s="236"/>
      <c r="H530" s="239">
        <v>32.033999999999999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178</v>
      </c>
      <c r="AU530" s="245" t="s">
        <v>81</v>
      </c>
      <c r="AV530" s="14" t="s">
        <v>81</v>
      </c>
      <c r="AW530" s="14" t="s">
        <v>33</v>
      </c>
      <c r="AX530" s="14" t="s">
        <v>71</v>
      </c>
      <c r="AY530" s="245" t="s">
        <v>166</v>
      </c>
    </row>
    <row r="531" s="14" customFormat="1">
      <c r="A531" s="14"/>
      <c r="B531" s="235"/>
      <c r="C531" s="236"/>
      <c r="D531" s="226" t="s">
        <v>178</v>
      </c>
      <c r="E531" s="237" t="s">
        <v>19</v>
      </c>
      <c r="F531" s="238" t="s">
        <v>550</v>
      </c>
      <c r="G531" s="236"/>
      <c r="H531" s="239">
        <v>15.799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178</v>
      </c>
      <c r="AU531" s="245" t="s">
        <v>81</v>
      </c>
      <c r="AV531" s="14" t="s">
        <v>81</v>
      </c>
      <c r="AW531" s="14" t="s">
        <v>33</v>
      </c>
      <c r="AX531" s="14" t="s">
        <v>71</v>
      </c>
      <c r="AY531" s="245" t="s">
        <v>166</v>
      </c>
    </row>
    <row r="532" s="15" customFormat="1">
      <c r="A532" s="15"/>
      <c r="B532" s="246"/>
      <c r="C532" s="247"/>
      <c r="D532" s="226" t="s">
        <v>178</v>
      </c>
      <c r="E532" s="248" t="s">
        <v>19</v>
      </c>
      <c r="F532" s="249" t="s">
        <v>183</v>
      </c>
      <c r="G532" s="247"/>
      <c r="H532" s="250">
        <v>47.832999999999998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56" t="s">
        <v>178</v>
      </c>
      <c r="AU532" s="256" t="s">
        <v>81</v>
      </c>
      <c r="AV532" s="15" t="s">
        <v>175</v>
      </c>
      <c r="AW532" s="15" t="s">
        <v>33</v>
      </c>
      <c r="AX532" s="15" t="s">
        <v>79</v>
      </c>
      <c r="AY532" s="256" t="s">
        <v>166</v>
      </c>
    </row>
    <row r="533" s="2" customFormat="1" ht="21.75" customHeight="1">
      <c r="A533" s="40"/>
      <c r="B533" s="41"/>
      <c r="C533" s="206" t="s">
        <v>355</v>
      </c>
      <c r="D533" s="206" t="s">
        <v>170</v>
      </c>
      <c r="E533" s="207" t="s">
        <v>551</v>
      </c>
      <c r="F533" s="208" t="s">
        <v>552</v>
      </c>
      <c r="G533" s="209" t="s">
        <v>173</v>
      </c>
      <c r="H533" s="210">
        <v>47.832999999999998</v>
      </c>
      <c r="I533" s="211"/>
      <c r="J533" s="212">
        <f>ROUND(I533*H533,2)</f>
        <v>0</v>
      </c>
      <c r="K533" s="208" t="s">
        <v>174</v>
      </c>
      <c r="L533" s="46"/>
      <c r="M533" s="213" t="s">
        <v>19</v>
      </c>
      <c r="N533" s="214" t="s">
        <v>42</v>
      </c>
      <c r="O533" s="86"/>
      <c r="P533" s="215">
        <f>O533*H533</f>
        <v>0</v>
      </c>
      <c r="Q533" s="215">
        <v>0</v>
      </c>
      <c r="R533" s="215">
        <f>Q533*H533</f>
        <v>0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175</v>
      </c>
      <c r="AT533" s="217" t="s">
        <v>170</v>
      </c>
      <c r="AU533" s="217" t="s">
        <v>81</v>
      </c>
      <c r="AY533" s="19" t="s">
        <v>166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79</v>
      </c>
      <c r="BK533" s="218">
        <f>ROUND(I533*H533,2)</f>
        <v>0</v>
      </c>
      <c r="BL533" s="19" t="s">
        <v>175</v>
      </c>
      <c r="BM533" s="217" t="s">
        <v>553</v>
      </c>
    </row>
    <row r="534" s="2" customFormat="1">
      <c r="A534" s="40"/>
      <c r="B534" s="41"/>
      <c r="C534" s="42"/>
      <c r="D534" s="219" t="s">
        <v>176</v>
      </c>
      <c r="E534" s="42"/>
      <c r="F534" s="220" t="s">
        <v>554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176</v>
      </c>
      <c r="AU534" s="19" t="s">
        <v>81</v>
      </c>
    </row>
    <row r="535" s="2" customFormat="1" ht="16.5" customHeight="1">
      <c r="A535" s="40"/>
      <c r="B535" s="41"/>
      <c r="C535" s="206" t="s">
        <v>393</v>
      </c>
      <c r="D535" s="206" t="s">
        <v>170</v>
      </c>
      <c r="E535" s="207" t="s">
        <v>555</v>
      </c>
      <c r="F535" s="208" t="s">
        <v>556</v>
      </c>
      <c r="G535" s="209" t="s">
        <v>173</v>
      </c>
      <c r="H535" s="210">
        <v>4.8540000000000001</v>
      </c>
      <c r="I535" s="211"/>
      <c r="J535" s="212">
        <f>ROUND(I535*H535,2)</f>
        <v>0</v>
      </c>
      <c r="K535" s="208" t="s">
        <v>19</v>
      </c>
      <c r="L535" s="46"/>
      <c r="M535" s="213" t="s">
        <v>19</v>
      </c>
      <c r="N535" s="214" t="s">
        <v>42</v>
      </c>
      <c r="O535" s="86"/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175</v>
      </c>
      <c r="AT535" s="217" t="s">
        <v>170</v>
      </c>
      <c r="AU535" s="217" t="s">
        <v>81</v>
      </c>
      <c r="AY535" s="19" t="s">
        <v>166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79</v>
      </c>
      <c r="BK535" s="218">
        <f>ROUND(I535*H535,2)</f>
        <v>0</v>
      </c>
      <c r="BL535" s="19" t="s">
        <v>175</v>
      </c>
      <c r="BM535" s="217" t="s">
        <v>557</v>
      </c>
    </row>
    <row r="536" s="13" customFormat="1">
      <c r="A536" s="13"/>
      <c r="B536" s="224"/>
      <c r="C536" s="225"/>
      <c r="D536" s="226" t="s">
        <v>178</v>
      </c>
      <c r="E536" s="227" t="s">
        <v>19</v>
      </c>
      <c r="F536" s="228" t="s">
        <v>179</v>
      </c>
      <c r="G536" s="225"/>
      <c r="H536" s="227" t="s">
        <v>19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178</v>
      </c>
      <c r="AU536" s="234" t="s">
        <v>81</v>
      </c>
      <c r="AV536" s="13" t="s">
        <v>79</v>
      </c>
      <c r="AW536" s="13" t="s">
        <v>33</v>
      </c>
      <c r="AX536" s="13" t="s">
        <v>71</v>
      </c>
      <c r="AY536" s="234" t="s">
        <v>166</v>
      </c>
    </row>
    <row r="537" s="13" customFormat="1">
      <c r="A537" s="13"/>
      <c r="B537" s="224"/>
      <c r="C537" s="225"/>
      <c r="D537" s="226" t="s">
        <v>178</v>
      </c>
      <c r="E537" s="227" t="s">
        <v>19</v>
      </c>
      <c r="F537" s="228" t="s">
        <v>181</v>
      </c>
      <c r="G537" s="225"/>
      <c r="H537" s="227" t="s">
        <v>19</v>
      </c>
      <c r="I537" s="229"/>
      <c r="J537" s="225"/>
      <c r="K537" s="225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178</v>
      </c>
      <c r="AU537" s="234" t="s">
        <v>81</v>
      </c>
      <c r="AV537" s="13" t="s">
        <v>79</v>
      </c>
      <c r="AW537" s="13" t="s">
        <v>33</v>
      </c>
      <c r="AX537" s="13" t="s">
        <v>71</v>
      </c>
      <c r="AY537" s="234" t="s">
        <v>166</v>
      </c>
    </row>
    <row r="538" s="13" customFormat="1">
      <c r="A538" s="13"/>
      <c r="B538" s="224"/>
      <c r="C538" s="225"/>
      <c r="D538" s="226" t="s">
        <v>178</v>
      </c>
      <c r="E538" s="227" t="s">
        <v>19</v>
      </c>
      <c r="F538" s="228" t="s">
        <v>281</v>
      </c>
      <c r="G538" s="225"/>
      <c r="H538" s="227" t="s">
        <v>19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178</v>
      </c>
      <c r="AU538" s="234" t="s">
        <v>81</v>
      </c>
      <c r="AV538" s="13" t="s">
        <v>79</v>
      </c>
      <c r="AW538" s="13" t="s">
        <v>33</v>
      </c>
      <c r="AX538" s="13" t="s">
        <v>71</v>
      </c>
      <c r="AY538" s="234" t="s">
        <v>166</v>
      </c>
    </row>
    <row r="539" s="14" customFormat="1">
      <c r="A539" s="14"/>
      <c r="B539" s="235"/>
      <c r="C539" s="236"/>
      <c r="D539" s="226" t="s">
        <v>178</v>
      </c>
      <c r="E539" s="237" t="s">
        <v>19</v>
      </c>
      <c r="F539" s="238" t="s">
        <v>558</v>
      </c>
      <c r="G539" s="236"/>
      <c r="H539" s="239">
        <v>4.8540000000000001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5" t="s">
        <v>178</v>
      </c>
      <c r="AU539" s="245" t="s">
        <v>81</v>
      </c>
      <c r="AV539" s="14" t="s">
        <v>81</v>
      </c>
      <c r="AW539" s="14" t="s">
        <v>33</v>
      </c>
      <c r="AX539" s="14" t="s">
        <v>71</v>
      </c>
      <c r="AY539" s="245" t="s">
        <v>166</v>
      </c>
    </row>
    <row r="540" s="15" customFormat="1">
      <c r="A540" s="15"/>
      <c r="B540" s="246"/>
      <c r="C540" s="247"/>
      <c r="D540" s="226" t="s">
        <v>178</v>
      </c>
      <c r="E540" s="248" t="s">
        <v>19</v>
      </c>
      <c r="F540" s="249" t="s">
        <v>183</v>
      </c>
      <c r="G540" s="247"/>
      <c r="H540" s="250">
        <v>4.8540000000000001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6" t="s">
        <v>178</v>
      </c>
      <c r="AU540" s="256" t="s">
        <v>81</v>
      </c>
      <c r="AV540" s="15" t="s">
        <v>175</v>
      </c>
      <c r="AW540" s="15" t="s">
        <v>33</v>
      </c>
      <c r="AX540" s="15" t="s">
        <v>79</v>
      </c>
      <c r="AY540" s="256" t="s">
        <v>166</v>
      </c>
    </row>
    <row r="541" s="2" customFormat="1" ht="24.15" customHeight="1">
      <c r="A541" s="40"/>
      <c r="B541" s="41"/>
      <c r="C541" s="206" t="s">
        <v>362</v>
      </c>
      <c r="D541" s="206" t="s">
        <v>170</v>
      </c>
      <c r="E541" s="207" t="s">
        <v>559</v>
      </c>
      <c r="F541" s="208" t="s">
        <v>560</v>
      </c>
      <c r="G541" s="209" t="s">
        <v>173</v>
      </c>
      <c r="H541" s="210">
        <v>4.8540000000000001</v>
      </c>
      <c r="I541" s="211"/>
      <c r="J541" s="212">
        <f>ROUND(I541*H541,2)</f>
        <v>0</v>
      </c>
      <c r="K541" s="208" t="s">
        <v>174</v>
      </c>
      <c r="L541" s="46"/>
      <c r="M541" s="213" t="s">
        <v>19</v>
      </c>
      <c r="N541" s="214" t="s">
        <v>42</v>
      </c>
      <c r="O541" s="86"/>
      <c r="P541" s="215">
        <f>O541*H541</f>
        <v>0</v>
      </c>
      <c r="Q541" s="215">
        <v>0.025250000000000002</v>
      </c>
      <c r="R541" s="215">
        <f>Q541*H541</f>
        <v>0.12256350000000001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175</v>
      </c>
      <c r="AT541" s="217" t="s">
        <v>170</v>
      </c>
      <c r="AU541" s="217" t="s">
        <v>81</v>
      </c>
      <c r="AY541" s="19" t="s">
        <v>166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79</v>
      </c>
      <c r="BK541" s="218">
        <f>ROUND(I541*H541,2)</f>
        <v>0</v>
      </c>
      <c r="BL541" s="19" t="s">
        <v>175</v>
      </c>
      <c r="BM541" s="217" t="s">
        <v>561</v>
      </c>
    </row>
    <row r="542" s="2" customFormat="1">
      <c r="A542" s="40"/>
      <c r="B542" s="41"/>
      <c r="C542" s="42"/>
      <c r="D542" s="219" t="s">
        <v>176</v>
      </c>
      <c r="E542" s="42"/>
      <c r="F542" s="220" t="s">
        <v>562</v>
      </c>
      <c r="G542" s="42"/>
      <c r="H542" s="42"/>
      <c r="I542" s="221"/>
      <c r="J542" s="42"/>
      <c r="K542" s="42"/>
      <c r="L542" s="46"/>
      <c r="M542" s="222"/>
      <c r="N542" s="22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176</v>
      </c>
      <c r="AU542" s="19" t="s">
        <v>81</v>
      </c>
    </row>
    <row r="543" s="2" customFormat="1" ht="16.5" customHeight="1">
      <c r="A543" s="40"/>
      <c r="B543" s="41"/>
      <c r="C543" s="206" t="s">
        <v>536</v>
      </c>
      <c r="D543" s="206" t="s">
        <v>170</v>
      </c>
      <c r="E543" s="207" t="s">
        <v>563</v>
      </c>
      <c r="F543" s="208" t="s">
        <v>564</v>
      </c>
      <c r="G543" s="209" t="s">
        <v>199</v>
      </c>
      <c r="H543" s="210">
        <v>10.013999999999999</v>
      </c>
      <c r="I543" s="211"/>
      <c r="J543" s="212">
        <f>ROUND(I543*H543,2)</f>
        <v>0</v>
      </c>
      <c r="K543" s="208" t="s">
        <v>174</v>
      </c>
      <c r="L543" s="46"/>
      <c r="M543" s="213" t="s">
        <v>19</v>
      </c>
      <c r="N543" s="214" t="s">
        <v>42</v>
      </c>
      <c r="O543" s="86"/>
      <c r="P543" s="215">
        <f>O543*H543</f>
        <v>0</v>
      </c>
      <c r="Q543" s="215">
        <v>0.0160725</v>
      </c>
      <c r="R543" s="215">
        <f>Q543*H543</f>
        <v>0.160950015</v>
      </c>
      <c r="S543" s="215">
        <v>0</v>
      </c>
      <c r="T543" s="216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17" t="s">
        <v>175</v>
      </c>
      <c r="AT543" s="217" t="s">
        <v>170</v>
      </c>
      <c r="AU543" s="217" t="s">
        <v>81</v>
      </c>
      <c r="AY543" s="19" t="s">
        <v>166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9" t="s">
        <v>79</v>
      </c>
      <c r="BK543" s="218">
        <f>ROUND(I543*H543,2)</f>
        <v>0</v>
      </c>
      <c r="BL543" s="19" t="s">
        <v>175</v>
      </c>
      <c r="BM543" s="217" t="s">
        <v>565</v>
      </c>
    </row>
    <row r="544" s="2" customFormat="1">
      <c r="A544" s="40"/>
      <c r="B544" s="41"/>
      <c r="C544" s="42"/>
      <c r="D544" s="219" t="s">
        <v>176</v>
      </c>
      <c r="E544" s="42"/>
      <c r="F544" s="220" t="s">
        <v>566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176</v>
      </c>
      <c r="AU544" s="19" t="s">
        <v>81</v>
      </c>
    </row>
    <row r="545" s="13" customFormat="1">
      <c r="A545" s="13"/>
      <c r="B545" s="224"/>
      <c r="C545" s="225"/>
      <c r="D545" s="226" t="s">
        <v>178</v>
      </c>
      <c r="E545" s="227" t="s">
        <v>19</v>
      </c>
      <c r="F545" s="228" t="s">
        <v>179</v>
      </c>
      <c r="G545" s="225"/>
      <c r="H545" s="227" t="s">
        <v>19</v>
      </c>
      <c r="I545" s="229"/>
      <c r="J545" s="225"/>
      <c r="K545" s="225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178</v>
      </c>
      <c r="AU545" s="234" t="s">
        <v>81</v>
      </c>
      <c r="AV545" s="13" t="s">
        <v>79</v>
      </c>
      <c r="AW545" s="13" t="s">
        <v>33</v>
      </c>
      <c r="AX545" s="13" t="s">
        <v>71</v>
      </c>
      <c r="AY545" s="234" t="s">
        <v>166</v>
      </c>
    </row>
    <row r="546" s="13" customFormat="1">
      <c r="A546" s="13"/>
      <c r="B546" s="224"/>
      <c r="C546" s="225"/>
      <c r="D546" s="226" t="s">
        <v>178</v>
      </c>
      <c r="E546" s="227" t="s">
        <v>19</v>
      </c>
      <c r="F546" s="228" t="s">
        <v>181</v>
      </c>
      <c r="G546" s="225"/>
      <c r="H546" s="227" t="s">
        <v>19</v>
      </c>
      <c r="I546" s="229"/>
      <c r="J546" s="225"/>
      <c r="K546" s="225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178</v>
      </c>
      <c r="AU546" s="234" t="s">
        <v>81</v>
      </c>
      <c r="AV546" s="13" t="s">
        <v>79</v>
      </c>
      <c r="AW546" s="13" t="s">
        <v>33</v>
      </c>
      <c r="AX546" s="13" t="s">
        <v>71</v>
      </c>
      <c r="AY546" s="234" t="s">
        <v>166</v>
      </c>
    </row>
    <row r="547" s="13" customFormat="1">
      <c r="A547" s="13"/>
      <c r="B547" s="224"/>
      <c r="C547" s="225"/>
      <c r="D547" s="226" t="s">
        <v>178</v>
      </c>
      <c r="E547" s="227" t="s">
        <v>19</v>
      </c>
      <c r="F547" s="228" t="s">
        <v>567</v>
      </c>
      <c r="G547" s="225"/>
      <c r="H547" s="227" t="s">
        <v>19</v>
      </c>
      <c r="I547" s="229"/>
      <c r="J547" s="225"/>
      <c r="K547" s="225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178</v>
      </c>
      <c r="AU547" s="234" t="s">
        <v>81</v>
      </c>
      <c r="AV547" s="13" t="s">
        <v>79</v>
      </c>
      <c r="AW547" s="13" t="s">
        <v>33</v>
      </c>
      <c r="AX547" s="13" t="s">
        <v>71</v>
      </c>
      <c r="AY547" s="234" t="s">
        <v>166</v>
      </c>
    </row>
    <row r="548" s="14" customFormat="1">
      <c r="A548" s="14"/>
      <c r="B548" s="235"/>
      <c r="C548" s="236"/>
      <c r="D548" s="226" t="s">
        <v>178</v>
      </c>
      <c r="E548" s="237" t="s">
        <v>19</v>
      </c>
      <c r="F548" s="238" t="s">
        <v>568</v>
      </c>
      <c r="G548" s="236"/>
      <c r="H548" s="239">
        <v>8.7140000000000004</v>
      </c>
      <c r="I548" s="240"/>
      <c r="J548" s="236"/>
      <c r="K548" s="236"/>
      <c r="L548" s="241"/>
      <c r="M548" s="242"/>
      <c r="N548" s="243"/>
      <c r="O548" s="243"/>
      <c r="P548" s="243"/>
      <c r="Q548" s="243"/>
      <c r="R548" s="243"/>
      <c r="S548" s="243"/>
      <c r="T548" s="24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5" t="s">
        <v>178</v>
      </c>
      <c r="AU548" s="245" t="s">
        <v>81</v>
      </c>
      <c r="AV548" s="14" t="s">
        <v>81</v>
      </c>
      <c r="AW548" s="14" t="s">
        <v>33</v>
      </c>
      <c r="AX548" s="14" t="s">
        <v>71</v>
      </c>
      <c r="AY548" s="245" t="s">
        <v>166</v>
      </c>
    </row>
    <row r="549" s="14" customFormat="1">
      <c r="A549" s="14"/>
      <c r="B549" s="235"/>
      <c r="C549" s="236"/>
      <c r="D549" s="226" t="s">
        <v>178</v>
      </c>
      <c r="E549" s="237" t="s">
        <v>19</v>
      </c>
      <c r="F549" s="238" t="s">
        <v>569</v>
      </c>
      <c r="G549" s="236"/>
      <c r="H549" s="239">
        <v>1.3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178</v>
      </c>
      <c r="AU549" s="245" t="s">
        <v>81</v>
      </c>
      <c r="AV549" s="14" t="s">
        <v>81</v>
      </c>
      <c r="AW549" s="14" t="s">
        <v>33</v>
      </c>
      <c r="AX549" s="14" t="s">
        <v>71</v>
      </c>
      <c r="AY549" s="245" t="s">
        <v>166</v>
      </c>
    </row>
    <row r="550" s="15" customFormat="1">
      <c r="A550" s="15"/>
      <c r="B550" s="246"/>
      <c r="C550" s="247"/>
      <c r="D550" s="226" t="s">
        <v>178</v>
      </c>
      <c r="E550" s="248" t="s">
        <v>19</v>
      </c>
      <c r="F550" s="249" t="s">
        <v>183</v>
      </c>
      <c r="G550" s="247"/>
      <c r="H550" s="250">
        <v>10.014000000000001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6" t="s">
        <v>178</v>
      </c>
      <c r="AU550" s="256" t="s">
        <v>81</v>
      </c>
      <c r="AV550" s="15" t="s">
        <v>175</v>
      </c>
      <c r="AW550" s="15" t="s">
        <v>33</v>
      </c>
      <c r="AX550" s="15" t="s">
        <v>79</v>
      </c>
      <c r="AY550" s="256" t="s">
        <v>166</v>
      </c>
    </row>
    <row r="551" s="2" customFormat="1" ht="16.5" customHeight="1">
      <c r="A551" s="40"/>
      <c r="B551" s="41"/>
      <c r="C551" s="206" t="s">
        <v>368</v>
      </c>
      <c r="D551" s="206" t="s">
        <v>170</v>
      </c>
      <c r="E551" s="207" t="s">
        <v>570</v>
      </c>
      <c r="F551" s="208" t="s">
        <v>571</v>
      </c>
      <c r="G551" s="209" t="s">
        <v>199</v>
      </c>
      <c r="H551" s="210">
        <v>10.013999999999999</v>
      </c>
      <c r="I551" s="211"/>
      <c r="J551" s="212">
        <f>ROUND(I551*H551,2)</f>
        <v>0</v>
      </c>
      <c r="K551" s="208" t="s">
        <v>174</v>
      </c>
      <c r="L551" s="46"/>
      <c r="M551" s="213" t="s">
        <v>19</v>
      </c>
      <c r="N551" s="214" t="s">
        <v>42</v>
      </c>
      <c r="O551" s="86"/>
      <c r="P551" s="215">
        <f>O551*H551</f>
        <v>0</v>
      </c>
      <c r="Q551" s="215">
        <v>0</v>
      </c>
      <c r="R551" s="215">
        <f>Q551*H551</f>
        <v>0</v>
      </c>
      <c r="S551" s="215">
        <v>0</v>
      </c>
      <c r="T551" s="216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7" t="s">
        <v>175</v>
      </c>
      <c r="AT551" s="217" t="s">
        <v>170</v>
      </c>
      <c r="AU551" s="217" t="s">
        <v>81</v>
      </c>
      <c r="AY551" s="19" t="s">
        <v>166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9" t="s">
        <v>79</v>
      </c>
      <c r="BK551" s="218">
        <f>ROUND(I551*H551,2)</f>
        <v>0</v>
      </c>
      <c r="BL551" s="19" t="s">
        <v>175</v>
      </c>
      <c r="BM551" s="217" t="s">
        <v>572</v>
      </c>
    </row>
    <row r="552" s="2" customFormat="1">
      <c r="A552" s="40"/>
      <c r="B552" s="41"/>
      <c r="C552" s="42"/>
      <c r="D552" s="219" t="s">
        <v>176</v>
      </c>
      <c r="E552" s="42"/>
      <c r="F552" s="220" t="s">
        <v>573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176</v>
      </c>
      <c r="AU552" s="19" t="s">
        <v>81</v>
      </c>
    </row>
    <row r="553" s="2" customFormat="1" ht="16.5" customHeight="1">
      <c r="A553" s="40"/>
      <c r="B553" s="41"/>
      <c r="C553" s="206" t="s">
        <v>574</v>
      </c>
      <c r="D553" s="206" t="s">
        <v>170</v>
      </c>
      <c r="E553" s="207" t="s">
        <v>575</v>
      </c>
      <c r="F553" s="208" t="s">
        <v>576</v>
      </c>
      <c r="G553" s="209" t="s">
        <v>243</v>
      </c>
      <c r="H553" s="210">
        <v>2.2869999999999999</v>
      </c>
      <c r="I553" s="211"/>
      <c r="J553" s="212">
        <f>ROUND(I553*H553,2)</f>
        <v>0</v>
      </c>
      <c r="K553" s="208" t="s">
        <v>174</v>
      </c>
      <c r="L553" s="46"/>
      <c r="M553" s="213" t="s">
        <v>19</v>
      </c>
      <c r="N553" s="214" t="s">
        <v>42</v>
      </c>
      <c r="O553" s="86"/>
      <c r="P553" s="215">
        <f>O553*H553</f>
        <v>0</v>
      </c>
      <c r="Q553" s="215">
        <v>1.0627727797</v>
      </c>
      <c r="R553" s="215">
        <f>Q553*H553</f>
        <v>2.4305613471738998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175</v>
      </c>
      <c r="AT553" s="217" t="s">
        <v>170</v>
      </c>
      <c r="AU553" s="217" t="s">
        <v>81</v>
      </c>
      <c r="AY553" s="19" t="s">
        <v>166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79</v>
      </c>
      <c r="BK553" s="218">
        <f>ROUND(I553*H553,2)</f>
        <v>0</v>
      </c>
      <c r="BL553" s="19" t="s">
        <v>175</v>
      </c>
      <c r="BM553" s="217" t="s">
        <v>577</v>
      </c>
    </row>
    <row r="554" s="2" customFormat="1">
      <c r="A554" s="40"/>
      <c r="B554" s="41"/>
      <c r="C554" s="42"/>
      <c r="D554" s="219" t="s">
        <v>176</v>
      </c>
      <c r="E554" s="42"/>
      <c r="F554" s="220" t="s">
        <v>578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176</v>
      </c>
      <c r="AU554" s="19" t="s">
        <v>81</v>
      </c>
    </row>
    <row r="555" s="13" customFormat="1">
      <c r="A555" s="13"/>
      <c r="B555" s="224"/>
      <c r="C555" s="225"/>
      <c r="D555" s="226" t="s">
        <v>178</v>
      </c>
      <c r="E555" s="227" t="s">
        <v>19</v>
      </c>
      <c r="F555" s="228" t="s">
        <v>179</v>
      </c>
      <c r="G555" s="225"/>
      <c r="H555" s="227" t="s">
        <v>19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178</v>
      </c>
      <c r="AU555" s="234" t="s">
        <v>81</v>
      </c>
      <c r="AV555" s="13" t="s">
        <v>79</v>
      </c>
      <c r="AW555" s="13" t="s">
        <v>33</v>
      </c>
      <c r="AX555" s="13" t="s">
        <v>71</v>
      </c>
      <c r="AY555" s="234" t="s">
        <v>166</v>
      </c>
    </row>
    <row r="556" s="13" customFormat="1">
      <c r="A556" s="13"/>
      <c r="B556" s="224"/>
      <c r="C556" s="225"/>
      <c r="D556" s="226" t="s">
        <v>178</v>
      </c>
      <c r="E556" s="227" t="s">
        <v>19</v>
      </c>
      <c r="F556" s="228" t="s">
        <v>181</v>
      </c>
      <c r="G556" s="225"/>
      <c r="H556" s="227" t="s">
        <v>19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4" t="s">
        <v>178</v>
      </c>
      <c r="AU556" s="234" t="s">
        <v>81</v>
      </c>
      <c r="AV556" s="13" t="s">
        <v>79</v>
      </c>
      <c r="AW556" s="13" t="s">
        <v>33</v>
      </c>
      <c r="AX556" s="13" t="s">
        <v>71</v>
      </c>
      <c r="AY556" s="234" t="s">
        <v>166</v>
      </c>
    </row>
    <row r="557" s="14" customFormat="1">
      <c r="A557" s="14"/>
      <c r="B557" s="235"/>
      <c r="C557" s="236"/>
      <c r="D557" s="226" t="s">
        <v>178</v>
      </c>
      <c r="E557" s="237" t="s">
        <v>19</v>
      </c>
      <c r="F557" s="238" t="s">
        <v>579</v>
      </c>
      <c r="G557" s="236"/>
      <c r="H557" s="239">
        <v>1.532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5" t="s">
        <v>178</v>
      </c>
      <c r="AU557" s="245" t="s">
        <v>81</v>
      </c>
      <c r="AV557" s="14" t="s">
        <v>81</v>
      </c>
      <c r="AW557" s="14" t="s">
        <v>33</v>
      </c>
      <c r="AX557" s="14" t="s">
        <v>71</v>
      </c>
      <c r="AY557" s="245" t="s">
        <v>166</v>
      </c>
    </row>
    <row r="558" s="14" customFormat="1">
      <c r="A558" s="14"/>
      <c r="B558" s="235"/>
      <c r="C558" s="236"/>
      <c r="D558" s="226" t="s">
        <v>178</v>
      </c>
      <c r="E558" s="237" t="s">
        <v>19</v>
      </c>
      <c r="F558" s="238" t="s">
        <v>580</v>
      </c>
      <c r="G558" s="236"/>
      <c r="H558" s="239">
        <v>0.755</v>
      </c>
      <c r="I558" s="240"/>
      <c r="J558" s="236"/>
      <c r="K558" s="236"/>
      <c r="L558" s="241"/>
      <c r="M558" s="242"/>
      <c r="N558" s="243"/>
      <c r="O558" s="243"/>
      <c r="P558" s="243"/>
      <c r="Q558" s="243"/>
      <c r="R558" s="243"/>
      <c r="S558" s="243"/>
      <c r="T558" s="24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5" t="s">
        <v>178</v>
      </c>
      <c r="AU558" s="245" t="s">
        <v>81</v>
      </c>
      <c r="AV558" s="14" t="s">
        <v>81</v>
      </c>
      <c r="AW558" s="14" t="s">
        <v>33</v>
      </c>
      <c r="AX558" s="14" t="s">
        <v>71</v>
      </c>
      <c r="AY558" s="245" t="s">
        <v>166</v>
      </c>
    </row>
    <row r="559" s="15" customFormat="1">
      <c r="A559" s="15"/>
      <c r="B559" s="246"/>
      <c r="C559" s="247"/>
      <c r="D559" s="226" t="s">
        <v>178</v>
      </c>
      <c r="E559" s="248" t="s">
        <v>19</v>
      </c>
      <c r="F559" s="249" t="s">
        <v>183</v>
      </c>
      <c r="G559" s="247"/>
      <c r="H559" s="250">
        <v>2.2869999999999999</v>
      </c>
      <c r="I559" s="251"/>
      <c r="J559" s="247"/>
      <c r="K559" s="247"/>
      <c r="L559" s="252"/>
      <c r="M559" s="253"/>
      <c r="N559" s="254"/>
      <c r="O559" s="254"/>
      <c r="P559" s="254"/>
      <c r="Q559" s="254"/>
      <c r="R559" s="254"/>
      <c r="S559" s="254"/>
      <c r="T559" s="25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6" t="s">
        <v>178</v>
      </c>
      <c r="AU559" s="256" t="s">
        <v>81</v>
      </c>
      <c r="AV559" s="15" t="s">
        <v>175</v>
      </c>
      <c r="AW559" s="15" t="s">
        <v>33</v>
      </c>
      <c r="AX559" s="15" t="s">
        <v>79</v>
      </c>
      <c r="AY559" s="256" t="s">
        <v>166</v>
      </c>
    </row>
    <row r="560" s="2" customFormat="1" ht="16.5" customHeight="1">
      <c r="A560" s="40"/>
      <c r="B560" s="41"/>
      <c r="C560" s="206" t="s">
        <v>376</v>
      </c>
      <c r="D560" s="206" t="s">
        <v>170</v>
      </c>
      <c r="E560" s="207" t="s">
        <v>581</v>
      </c>
      <c r="F560" s="208" t="s">
        <v>582</v>
      </c>
      <c r="G560" s="209" t="s">
        <v>199</v>
      </c>
      <c r="H560" s="210">
        <v>290.31799999999998</v>
      </c>
      <c r="I560" s="211"/>
      <c r="J560" s="212">
        <f>ROUND(I560*H560,2)</f>
        <v>0</v>
      </c>
      <c r="K560" s="208" t="s">
        <v>174</v>
      </c>
      <c r="L560" s="46"/>
      <c r="M560" s="213" t="s">
        <v>19</v>
      </c>
      <c r="N560" s="214" t="s">
        <v>42</v>
      </c>
      <c r="O560" s="86"/>
      <c r="P560" s="215">
        <f>O560*H560</f>
        <v>0</v>
      </c>
      <c r="Q560" s="215">
        <v>0.0020300000000000001</v>
      </c>
      <c r="R560" s="215">
        <f>Q560*H560</f>
        <v>0.58934554000000006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175</v>
      </c>
      <c r="AT560" s="217" t="s">
        <v>170</v>
      </c>
      <c r="AU560" s="217" t="s">
        <v>81</v>
      </c>
      <c r="AY560" s="19" t="s">
        <v>166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79</v>
      </c>
      <c r="BK560" s="218">
        <f>ROUND(I560*H560,2)</f>
        <v>0</v>
      </c>
      <c r="BL560" s="19" t="s">
        <v>175</v>
      </c>
      <c r="BM560" s="217" t="s">
        <v>583</v>
      </c>
    </row>
    <row r="561" s="2" customFormat="1">
      <c r="A561" s="40"/>
      <c r="B561" s="41"/>
      <c r="C561" s="42"/>
      <c r="D561" s="219" t="s">
        <v>176</v>
      </c>
      <c r="E561" s="42"/>
      <c r="F561" s="220" t="s">
        <v>584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176</v>
      </c>
      <c r="AU561" s="19" t="s">
        <v>81</v>
      </c>
    </row>
    <row r="562" s="13" customFormat="1">
      <c r="A562" s="13"/>
      <c r="B562" s="224"/>
      <c r="C562" s="225"/>
      <c r="D562" s="226" t="s">
        <v>178</v>
      </c>
      <c r="E562" s="227" t="s">
        <v>19</v>
      </c>
      <c r="F562" s="228" t="s">
        <v>179</v>
      </c>
      <c r="G562" s="225"/>
      <c r="H562" s="227" t="s">
        <v>19</v>
      </c>
      <c r="I562" s="229"/>
      <c r="J562" s="225"/>
      <c r="K562" s="225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178</v>
      </c>
      <c r="AU562" s="234" t="s">
        <v>81</v>
      </c>
      <c r="AV562" s="13" t="s">
        <v>79</v>
      </c>
      <c r="AW562" s="13" t="s">
        <v>33</v>
      </c>
      <c r="AX562" s="13" t="s">
        <v>71</v>
      </c>
      <c r="AY562" s="234" t="s">
        <v>166</v>
      </c>
    </row>
    <row r="563" s="13" customFormat="1">
      <c r="A563" s="13"/>
      <c r="B563" s="224"/>
      <c r="C563" s="225"/>
      <c r="D563" s="226" t="s">
        <v>178</v>
      </c>
      <c r="E563" s="227" t="s">
        <v>19</v>
      </c>
      <c r="F563" s="228" t="s">
        <v>181</v>
      </c>
      <c r="G563" s="225"/>
      <c r="H563" s="227" t="s">
        <v>19</v>
      </c>
      <c r="I563" s="229"/>
      <c r="J563" s="225"/>
      <c r="K563" s="225"/>
      <c r="L563" s="230"/>
      <c r="M563" s="231"/>
      <c r="N563" s="232"/>
      <c r="O563" s="232"/>
      <c r="P563" s="232"/>
      <c r="Q563" s="232"/>
      <c r="R563" s="232"/>
      <c r="S563" s="232"/>
      <c r="T563" s="23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4" t="s">
        <v>178</v>
      </c>
      <c r="AU563" s="234" t="s">
        <v>81</v>
      </c>
      <c r="AV563" s="13" t="s">
        <v>79</v>
      </c>
      <c r="AW563" s="13" t="s">
        <v>33</v>
      </c>
      <c r="AX563" s="13" t="s">
        <v>71</v>
      </c>
      <c r="AY563" s="234" t="s">
        <v>166</v>
      </c>
    </row>
    <row r="564" s="13" customFormat="1">
      <c r="A564" s="13"/>
      <c r="B564" s="224"/>
      <c r="C564" s="225"/>
      <c r="D564" s="226" t="s">
        <v>178</v>
      </c>
      <c r="E564" s="227" t="s">
        <v>19</v>
      </c>
      <c r="F564" s="228" t="s">
        <v>585</v>
      </c>
      <c r="G564" s="225"/>
      <c r="H564" s="227" t="s">
        <v>19</v>
      </c>
      <c r="I564" s="229"/>
      <c r="J564" s="225"/>
      <c r="K564" s="225"/>
      <c r="L564" s="230"/>
      <c r="M564" s="231"/>
      <c r="N564" s="232"/>
      <c r="O564" s="232"/>
      <c r="P564" s="232"/>
      <c r="Q564" s="232"/>
      <c r="R564" s="232"/>
      <c r="S564" s="232"/>
      <c r="T564" s="23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4" t="s">
        <v>178</v>
      </c>
      <c r="AU564" s="234" t="s">
        <v>81</v>
      </c>
      <c r="AV564" s="13" t="s">
        <v>79</v>
      </c>
      <c r="AW564" s="13" t="s">
        <v>33</v>
      </c>
      <c r="AX564" s="13" t="s">
        <v>71</v>
      </c>
      <c r="AY564" s="234" t="s">
        <v>166</v>
      </c>
    </row>
    <row r="565" s="13" customFormat="1">
      <c r="A565" s="13"/>
      <c r="B565" s="224"/>
      <c r="C565" s="225"/>
      <c r="D565" s="226" t="s">
        <v>178</v>
      </c>
      <c r="E565" s="227" t="s">
        <v>19</v>
      </c>
      <c r="F565" s="228" t="s">
        <v>181</v>
      </c>
      <c r="G565" s="225"/>
      <c r="H565" s="227" t="s">
        <v>19</v>
      </c>
      <c r="I565" s="229"/>
      <c r="J565" s="225"/>
      <c r="K565" s="225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178</v>
      </c>
      <c r="AU565" s="234" t="s">
        <v>81</v>
      </c>
      <c r="AV565" s="13" t="s">
        <v>79</v>
      </c>
      <c r="AW565" s="13" t="s">
        <v>33</v>
      </c>
      <c r="AX565" s="13" t="s">
        <v>71</v>
      </c>
      <c r="AY565" s="234" t="s">
        <v>166</v>
      </c>
    </row>
    <row r="566" s="13" customFormat="1">
      <c r="A566" s="13"/>
      <c r="B566" s="224"/>
      <c r="C566" s="225"/>
      <c r="D566" s="226" t="s">
        <v>178</v>
      </c>
      <c r="E566" s="227" t="s">
        <v>19</v>
      </c>
      <c r="F566" s="228" t="s">
        <v>586</v>
      </c>
      <c r="G566" s="225"/>
      <c r="H566" s="227" t="s">
        <v>19</v>
      </c>
      <c r="I566" s="229"/>
      <c r="J566" s="225"/>
      <c r="K566" s="225"/>
      <c r="L566" s="230"/>
      <c r="M566" s="231"/>
      <c r="N566" s="232"/>
      <c r="O566" s="232"/>
      <c r="P566" s="232"/>
      <c r="Q566" s="232"/>
      <c r="R566" s="232"/>
      <c r="S566" s="232"/>
      <c r="T566" s="23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4" t="s">
        <v>178</v>
      </c>
      <c r="AU566" s="234" t="s">
        <v>81</v>
      </c>
      <c r="AV566" s="13" t="s">
        <v>79</v>
      </c>
      <c r="AW566" s="13" t="s">
        <v>33</v>
      </c>
      <c r="AX566" s="13" t="s">
        <v>71</v>
      </c>
      <c r="AY566" s="234" t="s">
        <v>166</v>
      </c>
    </row>
    <row r="567" s="14" customFormat="1">
      <c r="A567" s="14"/>
      <c r="B567" s="235"/>
      <c r="C567" s="236"/>
      <c r="D567" s="226" t="s">
        <v>178</v>
      </c>
      <c r="E567" s="237" t="s">
        <v>19</v>
      </c>
      <c r="F567" s="238" t="s">
        <v>587</v>
      </c>
      <c r="G567" s="236"/>
      <c r="H567" s="239">
        <v>121.51000000000001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5" t="s">
        <v>178</v>
      </c>
      <c r="AU567" s="245" t="s">
        <v>81</v>
      </c>
      <c r="AV567" s="14" t="s">
        <v>81</v>
      </c>
      <c r="AW567" s="14" t="s">
        <v>33</v>
      </c>
      <c r="AX567" s="14" t="s">
        <v>71</v>
      </c>
      <c r="AY567" s="245" t="s">
        <v>166</v>
      </c>
    </row>
    <row r="568" s="14" customFormat="1">
      <c r="A568" s="14"/>
      <c r="B568" s="235"/>
      <c r="C568" s="236"/>
      <c r="D568" s="226" t="s">
        <v>178</v>
      </c>
      <c r="E568" s="237" t="s">
        <v>19</v>
      </c>
      <c r="F568" s="238" t="s">
        <v>588</v>
      </c>
      <c r="G568" s="236"/>
      <c r="H568" s="239">
        <v>83.150000000000006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178</v>
      </c>
      <c r="AU568" s="245" t="s">
        <v>81</v>
      </c>
      <c r="AV568" s="14" t="s">
        <v>81</v>
      </c>
      <c r="AW568" s="14" t="s">
        <v>33</v>
      </c>
      <c r="AX568" s="14" t="s">
        <v>71</v>
      </c>
      <c r="AY568" s="245" t="s">
        <v>166</v>
      </c>
    </row>
    <row r="569" s="13" customFormat="1">
      <c r="A569" s="13"/>
      <c r="B569" s="224"/>
      <c r="C569" s="225"/>
      <c r="D569" s="226" t="s">
        <v>178</v>
      </c>
      <c r="E569" s="227" t="s">
        <v>19</v>
      </c>
      <c r="F569" s="228" t="s">
        <v>589</v>
      </c>
      <c r="G569" s="225"/>
      <c r="H569" s="227" t="s">
        <v>19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178</v>
      </c>
      <c r="AU569" s="234" t="s">
        <v>81</v>
      </c>
      <c r="AV569" s="13" t="s">
        <v>79</v>
      </c>
      <c r="AW569" s="13" t="s">
        <v>33</v>
      </c>
      <c r="AX569" s="13" t="s">
        <v>71</v>
      </c>
      <c r="AY569" s="234" t="s">
        <v>166</v>
      </c>
    </row>
    <row r="570" s="14" customFormat="1">
      <c r="A570" s="14"/>
      <c r="B570" s="235"/>
      <c r="C570" s="236"/>
      <c r="D570" s="226" t="s">
        <v>178</v>
      </c>
      <c r="E570" s="237" t="s">
        <v>19</v>
      </c>
      <c r="F570" s="238" t="s">
        <v>590</v>
      </c>
      <c r="G570" s="236"/>
      <c r="H570" s="239">
        <v>38.240000000000002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178</v>
      </c>
      <c r="AU570" s="245" t="s">
        <v>81</v>
      </c>
      <c r="AV570" s="14" t="s">
        <v>81</v>
      </c>
      <c r="AW570" s="14" t="s">
        <v>33</v>
      </c>
      <c r="AX570" s="14" t="s">
        <v>71</v>
      </c>
      <c r="AY570" s="245" t="s">
        <v>166</v>
      </c>
    </row>
    <row r="571" s="14" customFormat="1">
      <c r="A571" s="14"/>
      <c r="B571" s="235"/>
      <c r="C571" s="236"/>
      <c r="D571" s="226" t="s">
        <v>178</v>
      </c>
      <c r="E571" s="237" t="s">
        <v>19</v>
      </c>
      <c r="F571" s="238" t="s">
        <v>591</v>
      </c>
      <c r="G571" s="236"/>
      <c r="H571" s="239">
        <v>47.417999999999999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178</v>
      </c>
      <c r="AU571" s="245" t="s">
        <v>81</v>
      </c>
      <c r="AV571" s="14" t="s">
        <v>81</v>
      </c>
      <c r="AW571" s="14" t="s">
        <v>33</v>
      </c>
      <c r="AX571" s="14" t="s">
        <v>71</v>
      </c>
      <c r="AY571" s="245" t="s">
        <v>166</v>
      </c>
    </row>
    <row r="572" s="15" customFormat="1">
      <c r="A572" s="15"/>
      <c r="B572" s="246"/>
      <c r="C572" s="247"/>
      <c r="D572" s="226" t="s">
        <v>178</v>
      </c>
      <c r="E572" s="248" t="s">
        <v>19</v>
      </c>
      <c r="F572" s="249" t="s">
        <v>183</v>
      </c>
      <c r="G572" s="247"/>
      <c r="H572" s="250">
        <v>290.31800000000004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6" t="s">
        <v>178</v>
      </c>
      <c r="AU572" s="256" t="s">
        <v>81</v>
      </c>
      <c r="AV572" s="15" t="s">
        <v>175</v>
      </c>
      <c r="AW572" s="15" t="s">
        <v>33</v>
      </c>
      <c r="AX572" s="15" t="s">
        <v>79</v>
      </c>
      <c r="AY572" s="256" t="s">
        <v>166</v>
      </c>
    </row>
    <row r="573" s="2" customFormat="1" ht="24.15" customHeight="1">
      <c r="A573" s="40"/>
      <c r="B573" s="41"/>
      <c r="C573" s="206" t="s">
        <v>592</v>
      </c>
      <c r="D573" s="206" t="s">
        <v>170</v>
      </c>
      <c r="E573" s="207" t="s">
        <v>593</v>
      </c>
      <c r="F573" s="208" t="s">
        <v>594</v>
      </c>
      <c r="G573" s="209" t="s">
        <v>332</v>
      </c>
      <c r="H573" s="210">
        <v>90.549999999999997</v>
      </c>
      <c r="I573" s="211"/>
      <c r="J573" s="212">
        <f>ROUND(I573*H573,2)</f>
        <v>0</v>
      </c>
      <c r="K573" s="208" t="s">
        <v>174</v>
      </c>
      <c r="L573" s="46"/>
      <c r="M573" s="213" t="s">
        <v>19</v>
      </c>
      <c r="N573" s="214" t="s">
        <v>42</v>
      </c>
      <c r="O573" s="86"/>
      <c r="P573" s="215">
        <f>O573*H573</f>
        <v>0</v>
      </c>
      <c r="Q573" s="215">
        <v>8.3999999999999995E-05</v>
      </c>
      <c r="R573" s="215">
        <f>Q573*H573</f>
        <v>0.0076061999999999996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175</v>
      </c>
      <c r="AT573" s="217" t="s">
        <v>170</v>
      </c>
      <c r="AU573" s="217" t="s">
        <v>81</v>
      </c>
      <c r="AY573" s="19" t="s">
        <v>166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79</v>
      </c>
      <c r="BK573" s="218">
        <f>ROUND(I573*H573,2)</f>
        <v>0</v>
      </c>
      <c r="BL573" s="19" t="s">
        <v>175</v>
      </c>
      <c r="BM573" s="217" t="s">
        <v>595</v>
      </c>
    </row>
    <row r="574" s="2" customFormat="1">
      <c r="A574" s="40"/>
      <c r="B574" s="41"/>
      <c r="C574" s="42"/>
      <c r="D574" s="219" t="s">
        <v>176</v>
      </c>
      <c r="E574" s="42"/>
      <c r="F574" s="220" t="s">
        <v>596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176</v>
      </c>
      <c r="AU574" s="19" t="s">
        <v>81</v>
      </c>
    </row>
    <row r="575" s="13" customFormat="1">
      <c r="A575" s="13"/>
      <c r="B575" s="224"/>
      <c r="C575" s="225"/>
      <c r="D575" s="226" t="s">
        <v>178</v>
      </c>
      <c r="E575" s="227" t="s">
        <v>19</v>
      </c>
      <c r="F575" s="228" t="s">
        <v>179</v>
      </c>
      <c r="G575" s="225"/>
      <c r="H575" s="227" t="s">
        <v>19</v>
      </c>
      <c r="I575" s="229"/>
      <c r="J575" s="225"/>
      <c r="K575" s="225"/>
      <c r="L575" s="230"/>
      <c r="M575" s="231"/>
      <c r="N575" s="232"/>
      <c r="O575" s="232"/>
      <c r="P575" s="232"/>
      <c r="Q575" s="232"/>
      <c r="R575" s="232"/>
      <c r="S575" s="232"/>
      <c r="T575" s="23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4" t="s">
        <v>178</v>
      </c>
      <c r="AU575" s="234" t="s">
        <v>81</v>
      </c>
      <c r="AV575" s="13" t="s">
        <v>79</v>
      </c>
      <c r="AW575" s="13" t="s">
        <v>33</v>
      </c>
      <c r="AX575" s="13" t="s">
        <v>71</v>
      </c>
      <c r="AY575" s="234" t="s">
        <v>166</v>
      </c>
    </row>
    <row r="576" s="13" customFormat="1">
      <c r="A576" s="13"/>
      <c r="B576" s="224"/>
      <c r="C576" s="225"/>
      <c r="D576" s="226" t="s">
        <v>178</v>
      </c>
      <c r="E576" s="227" t="s">
        <v>19</v>
      </c>
      <c r="F576" s="228" t="s">
        <v>181</v>
      </c>
      <c r="G576" s="225"/>
      <c r="H576" s="227" t="s">
        <v>19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178</v>
      </c>
      <c r="AU576" s="234" t="s">
        <v>81</v>
      </c>
      <c r="AV576" s="13" t="s">
        <v>79</v>
      </c>
      <c r="AW576" s="13" t="s">
        <v>33</v>
      </c>
      <c r="AX576" s="13" t="s">
        <v>71</v>
      </c>
      <c r="AY576" s="234" t="s">
        <v>166</v>
      </c>
    </row>
    <row r="577" s="14" customFormat="1">
      <c r="A577" s="14"/>
      <c r="B577" s="235"/>
      <c r="C577" s="236"/>
      <c r="D577" s="226" t="s">
        <v>178</v>
      </c>
      <c r="E577" s="237" t="s">
        <v>19</v>
      </c>
      <c r="F577" s="238" t="s">
        <v>597</v>
      </c>
      <c r="G577" s="236"/>
      <c r="H577" s="239">
        <v>38.350000000000001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178</v>
      </c>
      <c r="AU577" s="245" t="s">
        <v>81</v>
      </c>
      <c r="AV577" s="14" t="s">
        <v>81</v>
      </c>
      <c r="AW577" s="14" t="s">
        <v>33</v>
      </c>
      <c r="AX577" s="14" t="s">
        <v>71</v>
      </c>
      <c r="AY577" s="245" t="s">
        <v>166</v>
      </c>
    </row>
    <row r="578" s="14" customFormat="1">
      <c r="A578" s="14"/>
      <c r="B578" s="235"/>
      <c r="C578" s="236"/>
      <c r="D578" s="226" t="s">
        <v>178</v>
      </c>
      <c r="E578" s="237" t="s">
        <v>19</v>
      </c>
      <c r="F578" s="238" t="s">
        <v>598</v>
      </c>
      <c r="G578" s="236"/>
      <c r="H578" s="239">
        <v>43.950000000000003</v>
      </c>
      <c r="I578" s="240"/>
      <c r="J578" s="236"/>
      <c r="K578" s="236"/>
      <c r="L578" s="241"/>
      <c r="M578" s="242"/>
      <c r="N578" s="243"/>
      <c r="O578" s="243"/>
      <c r="P578" s="243"/>
      <c r="Q578" s="243"/>
      <c r="R578" s="243"/>
      <c r="S578" s="243"/>
      <c r="T578" s="24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5" t="s">
        <v>178</v>
      </c>
      <c r="AU578" s="245" t="s">
        <v>81</v>
      </c>
      <c r="AV578" s="14" t="s">
        <v>81</v>
      </c>
      <c r="AW578" s="14" t="s">
        <v>33</v>
      </c>
      <c r="AX578" s="14" t="s">
        <v>71</v>
      </c>
      <c r="AY578" s="245" t="s">
        <v>166</v>
      </c>
    </row>
    <row r="579" s="14" customFormat="1">
      <c r="A579" s="14"/>
      <c r="B579" s="235"/>
      <c r="C579" s="236"/>
      <c r="D579" s="226" t="s">
        <v>178</v>
      </c>
      <c r="E579" s="237" t="s">
        <v>19</v>
      </c>
      <c r="F579" s="238" t="s">
        <v>599</v>
      </c>
      <c r="G579" s="236"/>
      <c r="H579" s="239">
        <v>8.25</v>
      </c>
      <c r="I579" s="240"/>
      <c r="J579" s="236"/>
      <c r="K579" s="236"/>
      <c r="L579" s="241"/>
      <c r="M579" s="242"/>
      <c r="N579" s="243"/>
      <c r="O579" s="243"/>
      <c r="P579" s="243"/>
      <c r="Q579" s="243"/>
      <c r="R579" s="243"/>
      <c r="S579" s="243"/>
      <c r="T579" s="24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5" t="s">
        <v>178</v>
      </c>
      <c r="AU579" s="245" t="s">
        <v>81</v>
      </c>
      <c r="AV579" s="14" t="s">
        <v>81</v>
      </c>
      <c r="AW579" s="14" t="s">
        <v>33</v>
      </c>
      <c r="AX579" s="14" t="s">
        <v>71</v>
      </c>
      <c r="AY579" s="245" t="s">
        <v>166</v>
      </c>
    </row>
    <row r="580" s="15" customFormat="1">
      <c r="A580" s="15"/>
      <c r="B580" s="246"/>
      <c r="C580" s="247"/>
      <c r="D580" s="226" t="s">
        <v>178</v>
      </c>
      <c r="E580" s="248" t="s">
        <v>19</v>
      </c>
      <c r="F580" s="249" t="s">
        <v>183</v>
      </c>
      <c r="G580" s="247"/>
      <c r="H580" s="250">
        <v>90.550000000000011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6" t="s">
        <v>178</v>
      </c>
      <c r="AU580" s="256" t="s">
        <v>81</v>
      </c>
      <c r="AV580" s="15" t="s">
        <v>175</v>
      </c>
      <c r="AW580" s="15" t="s">
        <v>33</v>
      </c>
      <c r="AX580" s="15" t="s">
        <v>79</v>
      </c>
      <c r="AY580" s="256" t="s">
        <v>166</v>
      </c>
    </row>
    <row r="581" s="2" customFormat="1" ht="16.5" customHeight="1">
      <c r="A581" s="40"/>
      <c r="B581" s="41"/>
      <c r="C581" s="206" t="s">
        <v>383</v>
      </c>
      <c r="D581" s="206" t="s">
        <v>170</v>
      </c>
      <c r="E581" s="207" t="s">
        <v>600</v>
      </c>
      <c r="F581" s="208" t="s">
        <v>601</v>
      </c>
      <c r="G581" s="209" t="s">
        <v>332</v>
      </c>
      <c r="H581" s="210">
        <v>156.55000000000001</v>
      </c>
      <c r="I581" s="211"/>
      <c r="J581" s="212">
        <f>ROUND(I581*H581,2)</f>
        <v>0</v>
      </c>
      <c r="K581" s="208" t="s">
        <v>174</v>
      </c>
      <c r="L581" s="46"/>
      <c r="M581" s="213" t="s">
        <v>19</v>
      </c>
      <c r="N581" s="214" t="s">
        <v>42</v>
      </c>
      <c r="O581" s="86"/>
      <c r="P581" s="215">
        <f>O581*H581</f>
        <v>0</v>
      </c>
      <c r="Q581" s="215">
        <v>5.2500000000000002E-05</v>
      </c>
      <c r="R581" s="215">
        <f>Q581*H581</f>
        <v>0.0082188750000000005</v>
      </c>
      <c r="S581" s="215">
        <v>0</v>
      </c>
      <c r="T581" s="21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7" t="s">
        <v>175</v>
      </c>
      <c r="AT581" s="217" t="s">
        <v>170</v>
      </c>
      <c r="AU581" s="217" t="s">
        <v>81</v>
      </c>
      <c r="AY581" s="19" t="s">
        <v>166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9" t="s">
        <v>79</v>
      </c>
      <c r="BK581" s="218">
        <f>ROUND(I581*H581,2)</f>
        <v>0</v>
      </c>
      <c r="BL581" s="19" t="s">
        <v>175</v>
      </c>
      <c r="BM581" s="217" t="s">
        <v>602</v>
      </c>
    </row>
    <row r="582" s="2" customFormat="1">
      <c r="A582" s="40"/>
      <c r="B582" s="41"/>
      <c r="C582" s="42"/>
      <c r="D582" s="219" t="s">
        <v>176</v>
      </c>
      <c r="E582" s="42"/>
      <c r="F582" s="220" t="s">
        <v>603</v>
      </c>
      <c r="G582" s="42"/>
      <c r="H582" s="42"/>
      <c r="I582" s="221"/>
      <c r="J582" s="42"/>
      <c r="K582" s="42"/>
      <c r="L582" s="46"/>
      <c r="M582" s="222"/>
      <c r="N582" s="223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176</v>
      </c>
      <c r="AU582" s="19" t="s">
        <v>81</v>
      </c>
    </row>
    <row r="583" s="13" customFormat="1">
      <c r="A583" s="13"/>
      <c r="B583" s="224"/>
      <c r="C583" s="225"/>
      <c r="D583" s="226" t="s">
        <v>178</v>
      </c>
      <c r="E583" s="227" t="s">
        <v>19</v>
      </c>
      <c r="F583" s="228" t="s">
        <v>179</v>
      </c>
      <c r="G583" s="225"/>
      <c r="H583" s="227" t="s">
        <v>19</v>
      </c>
      <c r="I583" s="229"/>
      <c r="J583" s="225"/>
      <c r="K583" s="225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178</v>
      </c>
      <c r="AU583" s="234" t="s">
        <v>81</v>
      </c>
      <c r="AV583" s="13" t="s">
        <v>79</v>
      </c>
      <c r="AW583" s="13" t="s">
        <v>33</v>
      </c>
      <c r="AX583" s="13" t="s">
        <v>71</v>
      </c>
      <c r="AY583" s="234" t="s">
        <v>166</v>
      </c>
    </row>
    <row r="584" s="13" customFormat="1">
      <c r="A584" s="13"/>
      <c r="B584" s="224"/>
      <c r="C584" s="225"/>
      <c r="D584" s="226" t="s">
        <v>178</v>
      </c>
      <c r="E584" s="227" t="s">
        <v>19</v>
      </c>
      <c r="F584" s="228" t="s">
        <v>181</v>
      </c>
      <c r="G584" s="225"/>
      <c r="H584" s="227" t="s">
        <v>19</v>
      </c>
      <c r="I584" s="229"/>
      <c r="J584" s="225"/>
      <c r="K584" s="225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178</v>
      </c>
      <c r="AU584" s="234" t="s">
        <v>81</v>
      </c>
      <c r="AV584" s="13" t="s">
        <v>79</v>
      </c>
      <c r="AW584" s="13" t="s">
        <v>33</v>
      </c>
      <c r="AX584" s="13" t="s">
        <v>71</v>
      </c>
      <c r="AY584" s="234" t="s">
        <v>166</v>
      </c>
    </row>
    <row r="585" s="13" customFormat="1">
      <c r="A585" s="13"/>
      <c r="B585" s="224"/>
      <c r="C585" s="225"/>
      <c r="D585" s="226" t="s">
        <v>178</v>
      </c>
      <c r="E585" s="227" t="s">
        <v>19</v>
      </c>
      <c r="F585" s="228" t="s">
        <v>604</v>
      </c>
      <c r="G585" s="225"/>
      <c r="H585" s="227" t="s">
        <v>19</v>
      </c>
      <c r="I585" s="229"/>
      <c r="J585" s="225"/>
      <c r="K585" s="225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178</v>
      </c>
      <c r="AU585" s="234" t="s">
        <v>81</v>
      </c>
      <c r="AV585" s="13" t="s">
        <v>79</v>
      </c>
      <c r="AW585" s="13" t="s">
        <v>33</v>
      </c>
      <c r="AX585" s="13" t="s">
        <v>71</v>
      </c>
      <c r="AY585" s="234" t="s">
        <v>166</v>
      </c>
    </row>
    <row r="586" s="14" customFormat="1">
      <c r="A586" s="14"/>
      <c r="B586" s="235"/>
      <c r="C586" s="236"/>
      <c r="D586" s="226" t="s">
        <v>178</v>
      </c>
      <c r="E586" s="237" t="s">
        <v>19</v>
      </c>
      <c r="F586" s="238" t="s">
        <v>597</v>
      </c>
      <c r="G586" s="236"/>
      <c r="H586" s="239">
        <v>38.350000000000001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178</v>
      </c>
      <c r="AU586" s="245" t="s">
        <v>81</v>
      </c>
      <c r="AV586" s="14" t="s">
        <v>81</v>
      </c>
      <c r="AW586" s="14" t="s">
        <v>33</v>
      </c>
      <c r="AX586" s="14" t="s">
        <v>71</v>
      </c>
      <c r="AY586" s="245" t="s">
        <v>166</v>
      </c>
    </row>
    <row r="587" s="14" customFormat="1">
      <c r="A587" s="14"/>
      <c r="B587" s="235"/>
      <c r="C587" s="236"/>
      <c r="D587" s="226" t="s">
        <v>178</v>
      </c>
      <c r="E587" s="237" t="s">
        <v>19</v>
      </c>
      <c r="F587" s="238" t="s">
        <v>598</v>
      </c>
      <c r="G587" s="236"/>
      <c r="H587" s="239">
        <v>43.950000000000003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178</v>
      </c>
      <c r="AU587" s="245" t="s">
        <v>81</v>
      </c>
      <c r="AV587" s="14" t="s">
        <v>81</v>
      </c>
      <c r="AW587" s="14" t="s">
        <v>33</v>
      </c>
      <c r="AX587" s="14" t="s">
        <v>71</v>
      </c>
      <c r="AY587" s="245" t="s">
        <v>166</v>
      </c>
    </row>
    <row r="588" s="14" customFormat="1">
      <c r="A588" s="14"/>
      <c r="B588" s="235"/>
      <c r="C588" s="236"/>
      <c r="D588" s="226" t="s">
        <v>178</v>
      </c>
      <c r="E588" s="237" t="s">
        <v>19</v>
      </c>
      <c r="F588" s="238" t="s">
        <v>599</v>
      </c>
      <c r="G588" s="236"/>
      <c r="H588" s="239">
        <v>8.25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178</v>
      </c>
      <c r="AU588" s="245" t="s">
        <v>81</v>
      </c>
      <c r="AV588" s="14" t="s">
        <v>81</v>
      </c>
      <c r="AW588" s="14" t="s">
        <v>33</v>
      </c>
      <c r="AX588" s="14" t="s">
        <v>71</v>
      </c>
      <c r="AY588" s="245" t="s">
        <v>166</v>
      </c>
    </row>
    <row r="589" s="13" customFormat="1">
      <c r="A589" s="13"/>
      <c r="B589" s="224"/>
      <c r="C589" s="225"/>
      <c r="D589" s="226" t="s">
        <v>178</v>
      </c>
      <c r="E589" s="227" t="s">
        <v>19</v>
      </c>
      <c r="F589" s="228" t="s">
        <v>605</v>
      </c>
      <c r="G589" s="225"/>
      <c r="H589" s="227" t="s">
        <v>19</v>
      </c>
      <c r="I589" s="229"/>
      <c r="J589" s="225"/>
      <c r="K589" s="225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178</v>
      </c>
      <c r="AU589" s="234" t="s">
        <v>81</v>
      </c>
      <c r="AV589" s="13" t="s">
        <v>79</v>
      </c>
      <c r="AW589" s="13" t="s">
        <v>33</v>
      </c>
      <c r="AX589" s="13" t="s">
        <v>71</v>
      </c>
      <c r="AY589" s="234" t="s">
        <v>166</v>
      </c>
    </row>
    <row r="590" s="14" customFormat="1">
      <c r="A590" s="14"/>
      <c r="B590" s="235"/>
      <c r="C590" s="236"/>
      <c r="D590" s="226" t="s">
        <v>178</v>
      </c>
      <c r="E590" s="237" t="s">
        <v>19</v>
      </c>
      <c r="F590" s="238" t="s">
        <v>606</v>
      </c>
      <c r="G590" s="236"/>
      <c r="H590" s="239">
        <v>66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178</v>
      </c>
      <c r="AU590" s="245" t="s">
        <v>81</v>
      </c>
      <c r="AV590" s="14" t="s">
        <v>81</v>
      </c>
      <c r="AW590" s="14" t="s">
        <v>33</v>
      </c>
      <c r="AX590" s="14" t="s">
        <v>71</v>
      </c>
      <c r="AY590" s="245" t="s">
        <v>166</v>
      </c>
    </row>
    <row r="591" s="15" customFormat="1">
      <c r="A591" s="15"/>
      <c r="B591" s="246"/>
      <c r="C591" s="247"/>
      <c r="D591" s="226" t="s">
        <v>178</v>
      </c>
      <c r="E591" s="248" t="s">
        <v>19</v>
      </c>
      <c r="F591" s="249" t="s">
        <v>183</v>
      </c>
      <c r="G591" s="247"/>
      <c r="H591" s="250">
        <v>156.55000000000001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6" t="s">
        <v>178</v>
      </c>
      <c r="AU591" s="256" t="s">
        <v>81</v>
      </c>
      <c r="AV591" s="15" t="s">
        <v>175</v>
      </c>
      <c r="AW591" s="15" t="s">
        <v>33</v>
      </c>
      <c r="AX591" s="15" t="s">
        <v>79</v>
      </c>
      <c r="AY591" s="256" t="s">
        <v>166</v>
      </c>
    </row>
    <row r="592" s="2" customFormat="1" ht="16.5" customHeight="1">
      <c r="A592" s="40"/>
      <c r="B592" s="41"/>
      <c r="C592" s="206" t="s">
        <v>607</v>
      </c>
      <c r="D592" s="206" t="s">
        <v>170</v>
      </c>
      <c r="E592" s="207" t="s">
        <v>608</v>
      </c>
      <c r="F592" s="208" t="s">
        <v>609</v>
      </c>
      <c r="G592" s="209" t="s">
        <v>332</v>
      </c>
      <c r="H592" s="210">
        <v>74.25</v>
      </c>
      <c r="I592" s="211"/>
      <c r="J592" s="212">
        <f>ROUND(I592*H592,2)</f>
        <v>0</v>
      </c>
      <c r="K592" s="208" t="s">
        <v>174</v>
      </c>
      <c r="L592" s="46"/>
      <c r="M592" s="213" t="s">
        <v>19</v>
      </c>
      <c r="N592" s="214" t="s">
        <v>42</v>
      </c>
      <c r="O592" s="86"/>
      <c r="P592" s="215">
        <f>O592*H592</f>
        <v>0</v>
      </c>
      <c r="Q592" s="215">
        <v>8.0140000000000002E-05</v>
      </c>
      <c r="R592" s="215">
        <f>Q592*H592</f>
        <v>0.0059503949999999998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175</v>
      </c>
      <c r="AT592" s="217" t="s">
        <v>170</v>
      </c>
      <c r="AU592" s="217" t="s">
        <v>81</v>
      </c>
      <c r="AY592" s="19" t="s">
        <v>166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79</v>
      </c>
      <c r="BK592" s="218">
        <f>ROUND(I592*H592,2)</f>
        <v>0</v>
      </c>
      <c r="BL592" s="19" t="s">
        <v>175</v>
      </c>
      <c r="BM592" s="217" t="s">
        <v>610</v>
      </c>
    </row>
    <row r="593" s="2" customFormat="1">
      <c r="A593" s="40"/>
      <c r="B593" s="41"/>
      <c r="C593" s="42"/>
      <c r="D593" s="219" t="s">
        <v>176</v>
      </c>
      <c r="E593" s="42"/>
      <c r="F593" s="220" t="s">
        <v>611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176</v>
      </c>
      <c r="AU593" s="19" t="s">
        <v>81</v>
      </c>
    </row>
    <row r="594" s="13" customFormat="1">
      <c r="A594" s="13"/>
      <c r="B594" s="224"/>
      <c r="C594" s="225"/>
      <c r="D594" s="226" t="s">
        <v>178</v>
      </c>
      <c r="E594" s="227" t="s">
        <v>19</v>
      </c>
      <c r="F594" s="228" t="s">
        <v>179</v>
      </c>
      <c r="G594" s="225"/>
      <c r="H594" s="227" t="s">
        <v>19</v>
      </c>
      <c r="I594" s="229"/>
      <c r="J594" s="225"/>
      <c r="K594" s="225"/>
      <c r="L594" s="230"/>
      <c r="M594" s="231"/>
      <c r="N594" s="232"/>
      <c r="O594" s="232"/>
      <c r="P594" s="232"/>
      <c r="Q594" s="232"/>
      <c r="R594" s="232"/>
      <c r="S594" s="232"/>
      <c r="T594" s="23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4" t="s">
        <v>178</v>
      </c>
      <c r="AU594" s="234" t="s">
        <v>81</v>
      </c>
      <c r="AV594" s="13" t="s">
        <v>79</v>
      </c>
      <c r="AW594" s="13" t="s">
        <v>33</v>
      </c>
      <c r="AX594" s="13" t="s">
        <v>71</v>
      </c>
      <c r="AY594" s="234" t="s">
        <v>166</v>
      </c>
    </row>
    <row r="595" s="13" customFormat="1">
      <c r="A595" s="13"/>
      <c r="B595" s="224"/>
      <c r="C595" s="225"/>
      <c r="D595" s="226" t="s">
        <v>178</v>
      </c>
      <c r="E595" s="227" t="s">
        <v>19</v>
      </c>
      <c r="F595" s="228" t="s">
        <v>181</v>
      </c>
      <c r="G595" s="225"/>
      <c r="H595" s="227" t="s">
        <v>19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178</v>
      </c>
      <c r="AU595" s="234" t="s">
        <v>81</v>
      </c>
      <c r="AV595" s="13" t="s">
        <v>79</v>
      </c>
      <c r="AW595" s="13" t="s">
        <v>33</v>
      </c>
      <c r="AX595" s="13" t="s">
        <v>71</v>
      </c>
      <c r="AY595" s="234" t="s">
        <v>166</v>
      </c>
    </row>
    <row r="596" s="13" customFormat="1">
      <c r="A596" s="13"/>
      <c r="B596" s="224"/>
      <c r="C596" s="225"/>
      <c r="D596" s="226" t="s">
        <v>178</v>
      </c>
      <c r="E596" s="227" t="s">
        <v>19</v>
      </c>
      <c r="F596" s="228" t="s">
        <v>605</v>
      </c>
      <c r="G596" s="225"/>
      <c r="H596" s="227" t="s">
        <v>19</v>
      </c>
      <c r="I596" s="229"/>
      <c r="J596" s="225"/>
      <c r="K596" s="225"/>
      <c r="L596" s="230"/>
      <c r="M596" s="231"/>
      <c r="N596" s="232"/>
      <c r="O596" s="232"/>
      <c r="P596" s="232"/>
      <c r="Q596" s="232"/>
      <c r="R596" s="232"/>
      <c r="S596" s="232"/>
      <c r="T596" s="23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4" t="s">
        <v>178</v>
      </c>
      <c r="AU596" s="234" t="s">
        <v>81</v>
      </c>
      <c r="AV596" s="13" t="s">
        <v>79</v>
      </c>
      <c r="AW596" s="13" t="s">
        <v>33</v>
      </c>
      <c r="AX596" s="13" t="s">
        <v>71</v>
      </c>
      <c r="AY596" s="234" t="s">
        <v>166</v>
      </c>
    </row>
    <row r="597" s="14" customFormat="1">
      <c r="A597" s="14"/>
      <c r="B597" s="235"/>
      <c r="C597" s="236"/>
      <c r="D597" s="226" t="s">
        <v>178</v>
      </c>
      <c r="E597" s="237" t="s">
        <v>19</v>
      </c>
      <c r="F597" s="238" t="s">
        <v>606</v>
      </c>
      <c r="G597" s="236"/>
      <c r="H597" s="239">
        <v>66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5" t="s">
        <v>178</v>
      </c>
      <c r="AU597" s="245" t="s">
        <v>81</v>
      </c>
      <c r="AV597" s="14" t="s">
        <v>81</v>
      </c>
      <c r="AW597" s="14" t="s">
        <v>33</v>
      </c>
      <c r="AX597" s="14" t="s">
        <v>71</v>
      </c>
      <c r="AY597" s="245" t="s">
        <v>166</v>
      </c>
    </row>
    <row r="598" s="14" customFormat="1">
      <c r="A598" s="14"/>
      <c r="B598" s="235"/>
      <c r="C598" s="236"/>
      <c r="D598" s="226" t="s">
        <v>178</v>
      </c>
      <c r="E598" s="237" t="s">
        <v>19</v>
      </c>
      <c r="F598" s="238" t="s">
        <v>599</v>
      </c>
      <c r="G598" s="236"/>
      <c r="H598" s="239">
        <v>8.25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178</v>
      </c>
      <c r="AU598" s="245" t="s">
        <v>81</v>
      </c>
      <c r="AV598" s="14" t="s">
        <v>81</v>
      </c>
      <c r="AW598" s="14" t="s">
        <v>33</v>
      </c>
      <c r="AX598" s="14" t="s">
        <v>71</v>
      </c>
      <c r="AY598" s="245" t="s">
        <v>166</v>
      </c>
    </row>
    <row r="599" s="15" customFormat="1">
      <c r="A599" s="15"/>
      <c r="B599" s="246"/>
      <c r="C599" s="247"/>
      <c r="D599" s="226" t="s">
        <v>178</v>
      </c>
      <c r="E599" s="248" t="s">
        <v>19</v>
      </c>
      <c r="F599" s="249" t="s">
        <v>183</v>
      </c>
      <c r="G599" s="247"/>
      <c r="H599" s="250">
        <v>74.25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6" t="s">
        <v>178</v>
      </c>
      <c r="AU599" s="256" t="s">
        <v>81</v>
      </c>
      <c r="AV599" s="15" t="s">
        <v>175</v>
      </c>
      <c r="AW599" s="15" t="s">
        <v>33</v>
      </c>
      <c r="AX599" s="15" t="s">
        <v>79</v>
      </c>
      <c r="AY599" s="256" t="s">
        <v>166</v>
      </c>
    </row>
    <row r="600" s="2" customFormat="1" ht="24.15" customHeight="1">
      <c r="A600" s="40"/>
      <c r="B600" s="41"/>
      <c r="C600" s="206" t="s">
        <v>388</v>
      </c>
      <c r="D600" s="206" t="s">
        <v>170</v>
      </c>
      <c r="E600" s="207" t="s">
        <v>612</v>
      </c>
      <c r="F600" s="208" t="s">
        <v>613</v>
      </c>
      <c r="G600" s="209" t="s">
        <v>332</v>
      </c>
      <c r="H600" s="210">
        <v>66</v>
      </c>
      <c r="I600" s="211"/>
      <c r="J600" s="212">
        <f>ROUND(I600*H600,2)</f>
        <v>0</v>
      </c>
      <c r="K600" s="208" t="s">
        <v>174</v>
      </c>
      <c r="L600" s="46"/>
      <c r="M600" s="213" t="s">
        <v>19</v>
      </c>
      <c r="N600" s="214" t="s">
        <v>42</v>
      </c>
      <c r="O600" s="86"/>
      <c r="P600" s="215">
        <f>O600*H600</f>
        <v>0</v>
      </c>
      <c r="Q600" s="215">
        <v>8.2800000000000003E-06</v>
      </c>
      <c r="R600" s="215">
        <f>Q600*H600</f>
        <v>0.00054648000000000001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175</v>
      </c>
      <c r="AT600" s="217" t="s">
        <v>170</v>
      </c>
      <c r="AU600" s="217" t="s">
        <v>81</v>
      </c>
      <c r="AY600" s="19" t="s">
        <v>166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79</v>
      </c>
      <c r="BK600" s="218">
        <f>ROUND(I600*H600,2)</f>
        <v>0</v>
      </c>
      <c r="BL600" s="19" t="s">
        <v>175</v>
      </c>
      <c r="BM600" s="217" t="s">
        <v>614</v>
      </c>
    </row>
    <row r="601" s="2" customFormat="1">
      <c r="A601" s="40"/>
      <c r="B601" s="41"/>
      <c r="C601" s="42"/>
      <c r="D601" s="219" t="s">
        <v>176</v>
      </c>
      <c r="E601" s="42"/>
      <c r="F601" s="220" t="s">
        <v>615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176</v>
      </c>
      <c r="AU601" s="19" t="s">
        <v>81</v>
      </c>
    </row>
    <row r="602" s="13" customFormat="1">
      <c r="A602" s="13"/>
      <c r="B602" s="224"/>
      <c r="C602" s="225"/>
      <c r="D602" s="226" t="s">
        <v>178</v>
      </c>
      <c r="E602" s="227" t="s">
        <v>19</v>
      </c>
      <c r="F602" s="228" t="s">
        <v>179</v>
      </c>
      <c r="G602" s="225"/>
      <c r="H602" s="227" t="s">
        <v>19</v>
      </c>
      <c r="I602" s="229"/>
      <c r="J602" s="225"/>
      <c r="K602" s="225"/>
      <c r="L602" s="230"/>
      <c r="M602" s="231"/>
      <c r="N602" s="232"/>
      <c r="O602" s="232"/>
      <c r="P602" s="232"/>
      <c r="Q602" s="232"/>
      <c r="R602" s="232"/>
      <c r="S602" s="232"/>
      <c r="T602" s="23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4" t="s">
        <v>178</v>
      </c>
      <c r="AU602" s="234" t="s">
        <v>81</v>
      </c>
      <c r="AV602" s="13" t="s">
        <v>79</v>
      </c>
      <c r="AW602" s="13" t="s">
        <v>33</v>
      </c>
      <c r="AX602" s="13" t="s">
        <v>71</v>
      </c>
      <c r="AY602" s="234" t="s">
        <v>166</v>
      </c>
    </row>
    <row r="603" s="13" customFormat="1">
      <c r="A603" s="13"/>
      <c r="B603" s="224"/>
      <c r="C603" s="225"/>
      <c r="D603" s="226" t="s">
        <v>178</v>
      </c>
      <c r="E603" s="227" t="s">
        <v>19</v>
      </c>
      <c r="F603" s="228" t="s">
        <v>181</v>
      </c>
      <c r="G603" s="225"/>
      <c r="H603" s="227" t="s">
        <v>19</v>
      </c>
      <c r="I603" s="229"/>
      <c r="J603" s="225"/>
      <c r="K603" s="225"/>
      <c r="L603" s="230"/>
      <c r="M603" s="231"/>
      <c r="N603" s="232"/>
      <c r="O603" s="232"/>
      <c r="P603" s="232"/>
      <c r="Q603" s="232"/>
      <c r="R603" s="232"/>
      <c r="S603" s="232"/>
      <c r="T603" s="23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4" t="s">
        <v>178</v>
      </c>
      <c r="AU603" s="234" t="s">
        <v>81</v>
      </c>
      <c r="AV603" s="13" t="s">
        <v>79</v>
      </c>
      <c r="AW603" s="13" t="s">
        <v>33</v>
      </c>
      <c r="AX603" s="13" t="s">
        <v>71</v>
      </c>
      <c r="AY603" s="234" t="s">
        <v>166</v>
      </c>
    </row>
    <row r="604" s="13" customFormat="1">
      <c r="A604" s="13"/>
      <c r="B604" s="224"/>
      <c r="C604" s="225"/>
      <c r="D604" s="226" t="s">
        <v>178</v>
      </c>
      <c r="E604" s="227" t="s">
        <v>19</v>
      </c>
      <c r="F604" s="228" t="s">
        <v>605</v>
      </c>
      <c r="G604" s="225"/>
      <c r="H604" s="227" t="s">
        <v>19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178</v>
      </c>
      <c r="AU604" s="234" t="s">
        <v>81</v>
      </c>
      <c r="AV604" s="13" t="s">
        <v>79</v>
      </c>
      <c r="AW604" s="13" t="s">
        <v>33</v>
      </c>
      <c r="AX604" s="13" t="s">
        <v>71</v>
      </c>
      <c r="AY604" s="234" t="s">
        <v>166</v>
      </c>
    </row>
    <row r="605" s="14" customFormat="1">
      <c r="A605" s="14"/>
      <c r="B605" s="235"/>
      <c r="C605" s="236"/>
      <c r="D605" s="226" t="s">
        <v>178</v>
      </c>
      <c r="E605" s="237" t="s">
        <v>19</v>
      </c>
      <c r="F605" s="238" t="s">
        <v>606</v>
      </c>
      <c r="G605" s="236"/>
      <c r="H605" s="239">
        <v>66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5" t="s">
        <v>178</v>
      </c>
      <c r="AU605" s="245" t="s">
        <v>81</v>
      </c>
      <c r="AV605" s="14" t="s">
        <v>81</v>
      </c>
      <c r="AW605" s="14" t="s">
        <v>33</v>
      </c>
      <c r="AX605" s="14" t="s">
        <v>71</v>
      </c>
      <c r="AY605" s="245" t="s">
        <v>166</v>
      </c>
    </row>
    <row r="606" s="15" customFormat="1">
      <c r="A606" s="15"/>
      <c r="B606" s="246"/>
      <c r="C606" s="247"/>
      <c r="D606" s="226" t="s">
        <v>178</v>
      </c>
      <c r="E606" s="248" t="s">
        <v>19</v>
      </c>
      <c r="F606" s="249" t="s">
        <v>183</v>
      </c>
      <c r="G606" s="247"/>
      <c r="H606" s="250">
        <v>66</v>
      </c>
      <c r="I606" s="251"/>
      <c r="J606" s="247"/>
      <c r="K606" s="247"/>
      <c r="L606" s="252"/>
      <c r="M606" s="253"/>
      <c r="N606" s="254"/>
      <c r="O606" s="254"/>
      <c r="P606" s="254"/>
      <c r="Q606" s="254"/>
      <c r="R606" s="254"/>
      <c r="S606" s="254"/>
      <c r="T606" s="25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6" t="s">
        <v>178</v>
      </c>
      <c r="AU606" s="256" t="s">
        <v>81</v>
      </c>
      <c r="AV606" s="15" t="s">
        <v>175</v>
      </c>
      <c r="AW606" s="15" t="s">
        <v>33</v>
      </c>
      <c r="AX606" s="15" t="s">
        <v>79</v>
      </c>
      <c r="AY606" s="256" t="s">
        <v>166</v>
      </c>
    </row>
    <row r="607" s="12" customFormat="1" ht="22.8" customHeight="1">
      <c r="A607" s="12"/>
      <c r="B607" s="190"/>
      <c r="C607" s="191"/>
      <c r="D607" s="192" t="s">
        <v>70</v>
      </c>
      <c r="E607" s="204" t="s">
        <v>226</v>
      </c>
      <c r="F607" s="204" t="s">
        <v>616</v>
      </c>
      <c r="G607" s="191"/>
      <c r="H607" s="191"/>
      <c r="I607" s="194"/>
      <c r="J607" s="205">
        <f>BK607</f>
        <v>0</v>
      </c>
      <c r="K607" s="191"/>
      <c r="L607" s="196"/>
      <c r="M607" s="197"/>
      <c r="N607" s="198"/>
      <c r="O607" s="198"/>
      <c r="P607" s="199">
        <v>0</v>
      </c>
      <c r="Q607" s="198"/>
      <c r="R607" s="199">
        <v>0</v>
      </c>
      <c r="S607" s="198"/>
      <c r="T607" s="200"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01" t="s">
        <v>79</v>
      </c>
      <c r="AT607" s="202" t="s">
        <v>70</v>
      </c>
      <c r="AU607" s="202" t="s">
        <v>79</v>
      </c>
      <c r="AY607" s="201" t="s">
        <v>166</v>
      </c>
      <c r="BK607" s="203">
        <v>0</v>
      </c>
    </row>
    <row r="608" s="12" customFormat="1" ht="22.8" customHeight="1">
      <c r="A608" s="12"/>
      <c r="B608" s="190"/>
      <c r="C608" s="191"/>
      <c r="D608" s="192" t="s">
        <v>70</v>
      </c>
      <c r="E608" s="204" t="s">
        <v>472</v>
      </c>
      <c r="F608" s="204" t="s">
        <v>617</v>
      </c>
      <c r="G608" s="191"/>
      <c r="H608" s="191"/>
      <c r="I608" s="194"/>
      <c r="J608" s="205">
        <f>BK608</f>
        <v>0</v>
      </c>
      <c r="K608" s="191"/>
      <c r="L608" s="196"/>
      <c r="M608" s="197"/>
      <c r="N608" s="198"/>
      <c r="O608" s="198"/>
      <c r="P608" s="199">
        <f>SUM(P609:P660)</f>
        <v>0</v>
      </c>
      <c r="Q608" s="198"/>
      <c r="R608" s="199">
        <f>SUM(R609:R660)</f>
        <v>0.0483448</v>
      </c>
      <c r="S608" s="198"/>
      <c r="T608" s="200">
        <f>SUM(T609:T660)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01" t="s">
        <v>79</v>
      </c>
      <c r="AT608" s="202" t="s">
        <v>70</v>
      </c>
      <c r="AU608" s="202" t="s">
        <v>79</v>
      </c>
      <c r="AY608" s="201" t="s">
        <v>166</v>
      </c>
      <c r="BK608" s="203">
        <f>SUM(BK609:BK660)</f>
        <v>0</v>
      </c>
    </row>
    <row r="609" s="2" customFormat="1" ht="24.15" customHeight="1">
      <c r="A609" s="40"/>
      <c r="B609" s="41"/>
      <c r="C609" s="206" t="s">
        <v>618</v>
      </c>
      <c r="D609" s="206" t="s">
        <v>170</v>
      </c>
      <c r="E609" s="207" t="s">
        <v>619</v>
      </c>
      <c r="F609" s="208" t="s">
        <v>620</v>
      </c>
      <c r="G609" s="209" t="s">
        <v>199</v>
      </c>
      <c r="H609" s="210">
        <v>365.54000000000002</v>
      </c>
      <c r="I609" s="211"/>
      <c r="J609" s="212">
        <f>ROUND(I609*H609,2)</f>
        <v>0</v>
      </c>
      <c r="K609" s="208" t="s">
        <v>174</v>
      </c>
      <c r="L609" s="46"/>
      <c r="M609" s="213" t="s">
        <v>19</v>
      </c>
      <c r="N609" s="214" t="s">
        <v>42</v>
      </c>
      <c r="O609" s="86"/>
      <c r="P609" s="215">
        <f>O609*H609</f>
        <v>0</v>
      </c>
      <c r="Q609" s="215">
        <v>0</v>
      </c>
      <c r="R609" s="215">
        <f>Q609*H609</f>
        <v>0</v>
      </c>
      <c r="S609" s="215">
        <v>0</v>
      </c>
      <c r="T609" s="21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175</v>
      </c>
      <c r="AT609" s="217" t="s">
        <v>170</v>
      </c>
      <c r="AU609" s="217" t="s">
        <v>81</v>
      </c>
      <c r="AY609" s="19" t="s">
        <v>166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9" t="s">
        <v>79</v>
      </c>
      <c r="BK609" s="218">
        <f>ROUND(I609*H609,2)</f>
        <v>0</v>
      </c>
      <c r="BL609" s="19" t="s">
        <v>175</v>
      </c>
      <c r="BM609" s="217" t="s">
        <v>621</v>
      </c>
    </row>
    <row r="610" s="2" customFormat="1">
      <c r="A610" s="40"/>
      <c r="B610" s="41"/>
      <c r="C610" s="42"/>
      <c r="D610" s="219" t="s">
        <v>176</v>
      </c>
      <c r="E610" s="42"/>
      <c r="F610" s="220" t="s">
        <v>622</v>
      </c>
      <c r="G610" s="42"/>
      <c r="H610" s="42"/>
      <c r="I610" s="221"/>
      <c r="J610" s="42"/>
      <c r="K610" s="42"/>
      <c r="L610" s="46"/>
      <c r="M610" s="222"/>
      <c r="N610" s="22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176</v>
      </c>
      <c r="AU610" s="19" t="s">
        <v>81</v>
      </c>
    </row>
    <row r="611" s="13" customFormat="1">
      <c r="A611" s="13"/>
      <c r="B611" s="224"/>
      <c r="C611" s="225"/>
      <c r="D611" s="226" t="s">
        <v>178</v>
      </c>
      <c r="E611" s="227" t="s">
        <v>19</v>
      </c>
      <c r="F611" s="228" t="s">
        <v>179</v>
      </c>
      <c r="G611" s="225"/>
      <c r="H611" s="227" t="s">
        <v>19</v>
      </c>
      <c r="I611" s="229"/>
      <c r="J611" s="225"/>
      <c r="K611" s="225"/>
      <c r="L611" s="230"/>
      <c r="M611" s="231"/>
      <c r="N611" s="232"/>
      <c r="O611" s="232"/>
      <c r="P611" s="232"/>
      <c r="Q611" s="232"/>
      <c r="R611" s="232"/>
      <c r="S611" s="232"/>
      <c r="T611" s="23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4" t="s">
        <v>178</v>
      </c>
      <c r="AU611" s="234" t="s">
        <v>81</v>
      </c>
      <c r="AV611" s="13" t="s">
        <v>79</v>
      </c>
      <c r="AW611" s="13" t="s">
        <v>33</v>
      </c>
      <c r="AX611" s="13" t="s">
        <v>71</v>
      </c>
      <c r="AY611" s="234" t="s">
        <v>166</v>
      </c>
    </row>
    <row r="612" s="13" customFormat="1">
      <c r="A612" s="13"/>
      <c r="B612" s="224"/>
      <c r="C612" s="225"/>
      <c r="D612" s="226" t="s">
        <v>178</v>
      </c>
      <c r="E612" s="227" t="s">
        <v>19</v>
      </c>
      <c r="F612" s="228" t="s">
        <v>181</v>
      </c>
      <c r="G612" s="225"/>
      <c r="H612" s="227" t="s">
        <v>19</v>
      </c>
      <c r="I612" s="229"/>
      <c r="J612" s="225"/>
      <c r="K612" s="225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178</v>
      </c>
      <c r="AU612" s="234" t="s">
        <v>81</v>
      </c>
      <c r="AV612" s="13" t="s">
        <v>79</v>
      </c>
      <c r="AW612" s="13" t="s">
        <v>33</v>
      </c>
      <c r="AX612" s="13" t="s">
        <v>71</v>
      </c>
      <c r="AY612" s="234" t="s">
        <v>166</v>
      </c>
    </row>
    <row r="613" s="14" customFormat="1">
      <c r="A613" s="14"/>
      <c r="B613" s="235"/>
      <c r="C613" s="236"/>
      <c r="D613" s="226" t="s">
        <v>178</v>
      </c>
      <c r="E613" s="237" t="s">
        <v>19</v>
      </c>
      <c r="F613" s="238" t="s">
        <v>623</v>
      </c>
      <c r="G613" s="236"/>
      <c r="H613" s="239">
        <v>365.54000000000002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5" t="s">
        <v>178</v>
      </c>
      <c r="AU613" s="245" t="s">
        <v>81</v>
      </c>
      <c r="AV613" s="14" t="s">
        <v>81</v>
      </c>
      <c r="AW613" s="14" t="s">
        <v>33</v>
      </c>
      <c r="AX613" s="14" t="s">
        <v>71</v>
      </c>
      <c r="AY613" s="245" t="s">
        <v>166</v>
      </c>
    </row>
    <row r="614" s="15" customFormat="1">
      <c r="A614" s="15"/>
      <c r="B614" s="246"/>
      <c r="C614" s="247"/>
      <c r="D614" s="226" t="s">
        <v>178</v>
      </c>
      <c r="E614" s="248" t="s">
        <v>19</v>
      </c>
      <c r="F614" s="249" t="s">
        <v>183</v>
      </c>
      <c r="G614" s="247"/>
      <c r="H614" s="250">
        <v>365.54000000000002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6" t="s">
        <v>178</v>
      </c>
      <c r="AU614" s="256" t="s">
        <v>81</v>
      </c>
      <c r="AV614" s="15" t="s">
        <v>175</v>
      </c>
      <c r="AW614" s="15" t="s">
        <v>33</v>
      </c>
      <c r="AX614" s="15" t="s">
        <v>79</v>
      </c>
      <c r="AY614" s="256" t="s">
        <v>166</v>
      </c>
    </row>
    <row r="615" s="2" customFormat="1" ht="24.15" customHeight="1">
      <c r="A615" s="40"/>
      <c r="B615" s="41"/>
      <c r="C615" s="206" t="s">
        <v>397</v>
      </c>
      <c r="D615" s="206" t="s">
        <v>170</v>
      </c>
      <c r="E615" s="207" t="s">
        <v>624</v>
      </c>
      <c r="F615" s="208" t="s">
        <v>625</v>
      </c>
      <c r="G615" s="209" t="s">
        <v>199</v>
      </c>
      <c r="H615" s="210">
        <v>18277</v>
      </c>
      <c r="I615" s="211"/>
      <c r="J615" s="212">
        <f>ROUND(I615*H615,2)</f>
        <v>0</v>
      </c>
      <c r="K615" s="208" t="s">
        <v>174</v>
      </c>
      <c r="L615" s="46"/>
      <c r="M615" s="213" t="s">
        <v>19</v>
      </c>
      <c r="N615" s="214" t="s">
        <v>42</v>
      </c>
      <c r="O615" s="86"/>
      <c r="P615" s="215">
        <f>O615*H615</f>
        <v>0</v>
      </c>
      <c r="Q615" s="215">
        <v>0</v>
      </c>
      <c r="R615" s="215">
        <f>Q615*H615</f>
        <v>0</v>
      </c>
      <c r="S615" s="215">
        <v>0</v>
      </c>
      <c r="T615" s="21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7" t="s">
        <v>175</v>
      </c>
      <c r="AT615" s="217" t="s">
        <v>170</v>
      </c>
      <c r="AU615" s="217" t="s">
        <v>81</v>
      </c>
      <c r="AY615" s="19" t="s">
        <v>166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9" t="s">
        <v>79</v>
      </c>
      <c r="BK615" s="218">
        <f>ROUND(I615*H615,2)</f>
        <v>0</v>
      </c>
      <c r="BL615" s="19" t="s">
        <v>175</v>
      </c>
      <c r="BM615" s="217" t="s">
        <v>626</v>
      </c>
    </row>
    <row r="616" s="2" customFormat="1">
      <c r="A616" s="40"/>
      <c r="B616" s="41"/>
      <c r="C616" s="42"/>
      <c r="D616" s="219" t="s">
        <v>176</v>
      </c>
      <c r="E616" s="42"/>
      <c r="F616" s="220" t="s">
        <v>627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176</v>
      </c>
      <c r="AU616" s="19" t="s">
        <v>81</v>
      </c>
    </row>
    <row r="617" s="14" customFormat="1">
      <c r="A617" s="14"/>
      <c r="B617" s="235"/>
      <c r="C617" s="236"/>
      <c r="D617" s="226" t="s">
        <v>178</v>
      </c>
      <c r="E617" s="237" t="s">
        <v>19</v>
      </c>
      <c r="F617" s="238" t="s">
        <v>628</v>
      </c>
      <c r="G617" s="236"/>
      <c r="H617" s="239">
        <v>18277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5" t="s">
        <v>178</v>
      </c>
      <c r="AU617" s="245" t="s">
        <v>81</v>
      </c>
      <c r="AV617" s="14" t="s">
        <v>81</v>
      </c>
      <c r="AW617" s="14" t="s">
        <v>33</v>
      </c>
      <c r="AX617" s="14" t="s">
        <v>71</v>
      </c>
      <c r="AY617" s="245" t="s">
        <v>166</v>
      </c>
    </row>
    <row r="618" s="15" customFormat="1">
      <c r="A618" s="15"/>
      <c r="B618" s="246"/>
      <c r="C618" s="247"/>
      <c r="D618" s="226" t="s">
        <v>178</v>
      </c>
      <c r="E618" s="248" t="s">
        <v>19</v>
      </c>
      <c r="F618" s="249" t="s">
        <v>183</v>
      </c>
      <c r="G618" s="247"/>
      <c r="H618" s="250">
        <v>18277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56" t="s">
        <v>178</v>
      </c>
      <c r="AU618" s="256" t="s">
        <v>81</v>
      </c>
      <c r="AV618" s="15" t="s">
        <v>175</v>
      </c>
      <c r="AW618" s="15" t="s">
        <v>33</v>
      </c>
      <c r="AX618" s="15" t="s">
        <v>79</v>
      </c>
      <c r="AY618" s="256" t="s">
        <v>166</v>
      </c>
    </row>
    <row r="619" s="2" customFormat="1" ht="24.15" customHeight="1">
      <c r="A619" s="40"/>
      <c r="B619" s="41"/>
      <c r="C619" s="206" t="s">
        <v>629</v>
      </c>
      <c r="D619" s="206" t="s">
        <v>170</v>
      </c>
      <c r="E619" s="207" t="s">
        <v>630</v>
      </c>
      <c r="F619" s="208" t="s">
        <v>631</v>
      </c>
      <c r="G619" s="209" t="s">
        <v>199</v>
      </c>
      <c r="H619" s="210">
        <v>365.54000000000002</v>
      </c>
      <c r="I619" s="211"/>
      <c r="J619" s="212">
        <f>ROUND(I619*H619,2)</f>
        <v>0</v>
      </c>
      <c r="K619" s="208" t="s">
        <v>174</v>
      </c>
      <c r="L619" s="46"/>
      <c r="M619" s="213" t="s">
        <v>19</v>
      </c>
      <c r="N619" s="214" t="s">
        <v>42</v>
      </c>
      <c r="O619" s="86"/>
      <c r="P619" s="215">
        <f>O619*H619</f>
        <v>0</v>
      </c>
      <c r="Q619" s="215">
        <v>0</v>
      </c>
      <c r="R619" s="215">
        <f>Q619*H619</f>
        <v>0</v>
      </c>
      <c r="S619" s="215">
        <v>0</v>
      </c>
      <c r="T619" s="21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175</v>
      </c>
      <c r="AT619" s="217" t="s">
        <v>170</v>
      </c>
      <c r="AU619" s="217" t="s">
        <v>81</v>
      </c>
      <c r="AY619" s="19" t="s">
        <v>166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79</v>
      </c>
      <c r="BK619" s="218">
        <f>ROUND(I619*H619,2)</f>
        <v>0</v>
      </c>
      <c r="BL619" s="19" t="s">
        <v>175</v>
      </c>
      <c r="BM619" s="217" t="s">
        <v>632</v>
      </c>
    </row>
    <row r="620" s="2" customFormat="1">
      <c r="A620" s="40"/>
      <c r="B620" s="41"/>
      <c r="C620" s="42"/>
      <c r="D620" s="219" t="s">
        <v>176</v>
      </c>
      <c r="E620" s="42"/>
      <c r="F620" s="220" t="s">
        <v>633</v>
      </c>
      <c r="G620" s="42"/>
      <c r="H620" s="42"/>
      <c r="I620" s="221"/>
      <c r="J620" s="42"/>
      <c r="K620" s="42"/>
      <c r="L620" s="46"/>
      <c r="M620" s="222"/>
      <c r="N620" s="22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176</v>
      </c>
      <c r="AU620" s="19" t="s">
        <v>81</v>
      </c>
    </row>
    <row r="621" s="2" customFormat="1" ht="33" customHeight="1">
      <c r="A621" s="40"/>
      <c r="B621" s="41"/>
      <c r="C621" s="206" t="s">
        <v>407</v>
      </c>
      <c r="D621" s="206" t="s">
        <v>170</v>
      </c>
      <c r="E621" s="207" t="s">
        <v>634</v>
      </c>
      <c r="F621" s="208" t="s">
        <v>635</v>
      </c>
      <c r="G621" s="209" t="s">
        <v>339</v>
      </c>
      <c r="H621" s="210">
        <v>1</v>
      </c>
      <c r="I621" s="211"/>
      <c r="J621" s="212">
        <f>ROUND(I621*H621,2)</f>
        <v>0</v>
      </c>
      <c r="K621" s="208" t="s">
        <v>174</v>
      </c>
      <c r="L621" s="46"/>
      <c r="M621" s="213" t="s">
        <v>19</v>
      </c>
      <c r="N621" s="214" t="s">
        <v>42</v>
      </c>
      <c r="O621" s="86"/>
      <c r="P621" s="215">
        <f>O621*H621</f>
        <v>0</v>
      </c>
      <c r="Q621" s="215">
        <v>0</v>
      </c>
      <c r="R621" s="215">
        <f>Q621*H621</f>
        <v>0</v>
      </c>
      <c r="S621" s="215">
        <v>0</v>
      </c>
      <c r="T621" s="21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175</v>
      </c>
      <c r="AT621" s="217" t="s">
        <v>170</v>
      </c>
      <c r="AU621" s="217" t="s">
        <v>81</v>
      </c>
      <c r="AY621" s="19" t="s">
        <v>166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9" t="s">
        <v>79</v>
      </c>
      <c r="BK621" s="218">
        <f>ROUND(I621*H621,2)</f>
        <v>0</v>
      </c>
      <c r="BL621" s="19" t="s">
        <v>175</v>
      </c>
      <c r="BM621" s="217" t="s">
        <v>636</v>
      </c>
    </row>
    <row r="622" s="2" customFormat="1">
      <c r="A622" s="40"/>
      <c r="B622" s="41"/>
      <c r="C622" s="42"/>
      <c r="D622" s="219" t="s">
        <v>176</v>
      </c>
      <c r="E622" s="42"/>
      <c r="F622" s="220" t="s">
        <v>637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176</v>
      </c>
      <c r="AU622" s="19" t="s">
        <v>81</v>
      </c>
    </row>
    <row r="623" s="13" customFormat="1">
      <c r="A623" s="13"/>
      <c r="B623" s="224"/>
      <c r="C623" s="225"/>
      <c r="D623" s="226" t="s">
        <v>178</v>
      </c>
      <c r="E623" s="227" t="s">
        <v>19</v>
      </c>
      <c r="F623" s="228" t="s">
        <v>179</v>
      </c>
      <c r="G623" s="225"/>
      <c r="H623" s="227" t="s">
        <v>19</v>
      </c>
      <c r="I623" s="229"/>
      <c r="J623" s="225"/>
      <c r="K623" s="225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178</v>
      </c>
      <c r="AU623" s="234" t="s">
        <v>81</v>
      </c>
      <c r="AV623" s="13" t="s">
        <v>79</v>
      </c>
      <c r="AW623" s="13" t="s">
        <v>33</v>
      </c>
      <c r="AX623" s="13" t="s">
        <v>71</v>
      </c>
      <c r="AY623" s="234" t="s">
        <v>166</v>
      </c>
    </row>
    <row r="624" s="13" customFormat="1">
      <c r="A624" s="13"/>
      <c r="B624" s="224"/>
      <c r="C624" s="225"/>
      <c r="D624" s="226" t="s">
        <v>178</v>
      </c>
      <c r="E624" s="227" t="s">
        <v>19</v>
      </c>
      <c r="F624" s="228" t="s">
        <v>181</v>
      </c>
      <c r="G624" s="225"/>
      <c r="H624" s="227" t="s">
        <v>19</v>
      </c>
      <c r="I624" s="229"/>
      <c r="J624" s="225"/>
      <c r="K624" s="225"/>
      <c r="L624" s="230"/>
      <c r="M624" s="231"/>
      <c r="N624" s="232"/>
      <c r="O624" s="232"/>
      <c r="P624" s="232"/>
      <c r="Q624" s="232"/>
      <c r="R624" s="232"/>
      <c r="S624" s="232"/>
      <c r="T624" s="23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4" t="s">
        <v>178</v>
      </c>
      <c r="AU624" s="234" t="s">
        <v>81</v>
      </c>
      <c r="AV624" s="13" t="s">
        <v>79</v>
      </c>
      <c r="AW624" s="13" t="s">
        <v>33</v>
      </c>
      <c r="AX624" s="13" t="s">
        <v>71</v>
      </c>
      <c r="AY624" s="234" t="s">
        <v>166</v>
      </c>
    </row>
    <row r="625" s="14" customFormat="1">
      <c r="A625" s="14"/>
      <c r="B625" s="235"/>
      <c r="C625" s="236"/>
      <c r="D625" s="226" t="s">
        <v>178</v>
      </c>
      <c r="E625" s="237" t="s">
        <v>19</v>
      </c>
      <c r="F625" s="238" t="s">
        <v>638</v>
      </c>
      <c r="G625" s="236"/>
      <c r="H625" s="239">
        <v>1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5" t="s">
        <v>178</v>
      </c>
      <c r="AU625" s="245" t="s">
        <v>81</v>
      </c>
      <c r="AV625" s="14" t="s">
        <v>81</v>
      </c>
      <c r="AW625" s="14" t="s">
        <v>33</v>
      </c>
      <c r="AX625" s="14" t="s">
        <v>71</v>
      </c>
      <c r="AY625" s="245" t="s">
        <v>166</v>
      </c>
    </row>
    <row r="626" s="15" customFormat="1">
      <c r="A626" s="15"/>
      <c r="B626" s="246"/>
      <c r="C626" s="247"/>
      <c r="D626" s="226" t="s">
        <v>178</v>
      </c>
      <c r="E626" s="248" t="s">
        <v>19</v>
      </c>
      <c r="F626" s="249" t="s">
        <v>183</v>
      </c>
      <c r="G626" s="247"/>
      <c r="H626" s="250">
        <v>1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56" t="s">
        <v>178</v>
      </c>
      <c r="AU626" s="256" t="s">
        <v>81</v>
      </c>
      <c r="AV626" s="15" t="s">
        <v>175</v>
      </c>
      <c r="AW626" s="15" t="s">
        <v>33</v>
      </c>
      <c r="AX626" s="15" t="s">
        <v>79</v>
      </c>
      <c r="AY626" s="256" t="s">
        <v>166</v>
      </c>
    </row>
    <row r="627" s="2" customFormat="1" ht="16.5" customHeight="1">
      <c r="A627" s="40"/>
      <c r="B627" s="41"/>
      <c r="C627" s="206" t="s">
        <v>639</v>
      </c>
      <c r="D627" s="206" t="s">
        <v>170</v>
      </c>
      <c r="E627" s="207" t="s">
        <v>640</v>
      </c>
      <c r="F627" s="208" t="s">
        <v>641</v>
      </c>
      <c r="G627" s="209" t="s">
        <v>332</v>
      </c>
      <c r="H627" s="210">
        <v>8</v>
      </c>
      <c r="I627" s="211"/>
      <c r="J627" s="212">
        <f>ROUND(I627*H627,2)</f>
        <v>0</v>
      </c>
      <c r="K627" s="208" t="s">
        <v>174</v>
      </c>
      <c r="L627" s="46"/>
      <c r="M627" s="213" t="s">
        <v>19</v>
      </c>
      <c r="N627" s="214" t="s">
        <v>42</v>
      </c>
      <c r="O627" s="86"/>
      <c r="P627" s="215">
        <f>O627*H627</f>
        <v>0</v>
      </c>
      <c r="Q627" s="215">
        <v>0</v>
      </c>
      <c r="R627" s="215">
        <f>Q627*H627</f>
        <v>0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175</v>
      </c>
      <c r="AT627" s="217" t="s">
        <v>170</v>
      </c>
      <c r="AU627" s="217" t="s">
        <v>81</v>
      </c>
      <c r="AY627" s="19" t="s">
        <v>166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79</v>
      </c>
      <c r="BK627" s="218">
        <f>ROUND(I627*H627,2)</f>
        <v>0</v>
      </c>
      <c r="BL627" s="19" t="s">
        <v>175</v>
      </c>
      <c r="BM627" s="217" t="s">
        <v>642</v>
      </c>
    </row>
    <row r="628" s="2" customFormat="1">
      <c r="A628" s="40"/>
      <c r="B628" s="41"/>
      <c r="C628" s="42"/>
      <c r="D628" s="219" t="s">
        <v>176</v>
      </c>
      <c r="E628" s="42"/>
      <c r="F628" s="220" t="s">
        <v>643</v>
      </c>
      <c r="G628" s="42"/>
      <c r="H628" s="42"/>
      <c r="I628" s="221"/>
      <c r="J628" s="42"/>
      <c r="K628" s="42"/>
      <c r="L628" s="46"/>
      <c r="M628" s="222"/>
      <c r="N628" s="22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176</v>
      </c>
      <c r="AU628" s="19" t="s">
        <v>81</v>
      </c>
    </row>
    <row r="629" s="13" customFormat="1">
      <c r="A629" s="13"/>
      <c r="B629" s="224"/>
      <c r="C629" s="225"/>
      <c r="D629" s="226" t="s">
        <v>178</v>
      </c>
      <c r="E629" s="227" t="s">
        <v>19</v>
      </c>
      <c r="F629" s="228" t="s">
        <v>179</v>
      </c>
      <c r="G629" s="225"/>
      <c r="H629" s="227" t="s">
        <v>19</v>
      </c>
      <c r="I629" s="229"/>
      <c r="J629" s="225"/>
      <c r="K629" s="225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178</v>
      </c>
      <c r="AU629" s="234" t="s">
        <v>81</v>
      </c>
      <c r="AV629" s="13" t="s">
        <v>79</v>
      </c>
      <c r="AW629" s="13" t="s">
        <v>33</v>
      </c>
      <c r="AX629" s="13" t="s">
        <v>71</v>
      </c>
      <c r="AY629" s="234" t="s">
        <v>166</v>
      </c>
    </row>
    <row r="630" s="13" customFormat="1">
      <c r="A630" s="13"/>
      <c r="B630" s="224"/>
      <c r="C630" s="225"/>
      <c r="D630" s="226" t="s">
        <v>178</v>
      </c>
      <c r="E630" s="227" t="s">
        <v>19</v>
      </c>
      <c r="F630" s="228" t="s">
        <v>181</v>
      </c>
      <c r="G630" s="225"/>
      <c r="H630" s="227" t="s">
        <v>19</v>
      </c>
      <c r="I630" s="229"/>
      <c r="J630" s="225"/>
      <c r="K630" s="225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178</v>
      </c>
      <c r="AU630" s="234" t="s">
        <v>81</v>
      </c>
      <c r="AV630" s="13" t="s">
        <v>79</v>
      </c>
      <c r="AW630" s="13" t="s">
        <v>33</v>
      </c>
      <c r="AX630" s="13" t="s">
        <v>71</v>
      </c>
      <c r="AY630" s="234" t="s">
        <v>166</v>
      </c>
    </row>
    <row r="631" s="14" customFormat="1">
      <c r="A631" s="14"/>
      <c r="B631" s="235"/>
      <c r="C631" s="236"/>
      <c r="D631" s="226" t="s">
        <v>178</v>
      </c>
      <c r="E631" s="237" t="s">
        <v>19</v>
      </c>
      <c r="F631" s="238" t="s">
        <v>644</v>
      </c>
      <c r="G631" s="236"/>
      <c r="H631" s="239">
        <v>8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5" t="s">
        <v>178</v>
      </c>
      <c r="AU631" s="245" t="s">
        <v>81</v>
      </c>
      <c r="AV631" s="14" t="s">
        <v>81</v>
      </c>
      <c r="AW631" s="14" t="s">
        <v>33</v>
      </c>
      <c r="AX631" s="14" t="s">
        <v>71</v>
      </c>
      <c r="AY631" s="245" t="s">
        <v>166</v>
      </c>
    </row>
    <row r="632" s="15" customFormat="1">
      <c r="A632" s="15"/>
      <c r="B632" s="246"/>
      <c r="C632" s="247"/>
      <c r="D632" s="226" t="s">
        <v>178</v>
      </c>
      <c r="E632" s="248" t="s">
        <v>19</v>
      </c>
      <c r="F632" s="249" t="s">
        <v>183</v>
      </c>
      <c r="G632" s="247"/>
      <c r="H632" s="250">
        <v>8</v>
      </c>
      <c r="I632" s="251"/>
      <c r="J632" s="247"/>
      <c r="K632" s="247"/>
      <c r="L632" s="252"/>
      <c r="M632" s="253"/>
      <c r="N632" s="254"/>
      <c r="O632" s="254"/>
      <c r="P632" s="254"/>
      <c r="Q632" s="254"/>
      <c r="R632" s="254"/>
      <c r="S632" s="254"/>
      <c r="T632" s="25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56" t="s">
        <v>178</v>
      </c>
      <c r="AU632" s="256" t="s">
        <v>81</v>
      </c>
      <c r="AV632" s="15" t="s">
        <v>175</v>
      </c>
      <c r="AW632" s="15" t="s">
        <v>33</v>
      </c>
      <c r="AX632" s="15" t="s">
        <v>79</v>
      </c>
      <c r="AY632" s="256" t="s">
        <v>166</v>
      </c>
    </row>
    <row r="633" s="2" customFormat="1" ht="24.15" customHeight="1">
      <c r="A633" s="40"/>
      <c r="B633" s="41"/>
      <c r="C633" s="206" t="s">
        <v>414</v>
      </c>
      <c r="D633" s="206" t="s">
        <v>170</v>
      </c>
      <c r="E633" s="207" t="s">
        <v>645</v>
      </c>
      <c r="F633" s="208" t="s">
        <v>646</v>
      </c>
      <c r="G633" s="209" t="s">
        <v>332</v>
      </c>
      <c r="H633" s="210">
        <v>100</v>
      </c>
      <c r="I633" s="211"/>
      <c r="J633" s="212">
        <f>ROUND(I633*H633,2)</f>
        <v>0</v>
      </c>
      <c r="K633" s="208" t="s">
        <v>174</v>
      </c>
      <c r="L633" s="46"/>
      <c r="M633" s="213" t="s">
        <v>19</v>
      </c>
      <c r="N633" s="214" t="s">
        <v>42</v>
      </c>
      <c r="O633" s="86"/>
      <c r="P633" s="215">
        <f>O633*H633</f>
        <v>0</v>
      </c>
      <c r="Q633" s="215">
        <v>0</v>
      </c>
      <c r="R633" s="215">
        <f>Q633*H633</f>
        <v>0</v>
      </c>
      <c r="S633" s="215">
        <v>0</v>
      </c>
      <c r="T633" s="216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7" t="s">
        <v>175</v>
      </c>
      <c r="AT633" s="217" t="s">
        <v>170</v>
      </c>
      <c r="AU633" s="217" t="s">
        <v>81</v>
      </c>
      <c r="AY633" s="19" t="s">
        <v>166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9" t="s">
        <v>79</v>
      </c>
      <c r="BK633" s="218">
        <f>ROUND(I633*H633,2)</f>
        <v>0</v>
      </c>
      <c r="BL633" s="19" t="s">
        <v>175</v>
      </c>
      <c r="BM633" s="217" t="s">
        <v>647</v>
      </c>
    </row>
    <row r="634" s="2" customFormat="1">
      <c r="A634" s="40"/>
      <c r="B634" s="41"/>
      <c r="C634" s="42"/>
      <c r="D634" s="219" t="s">
        <v>176</v>
      </c>
      <c r="E634" s="42"/>
      <c r="F634" s="220" t="s">
        <v>648</v>
      </c>
      <c r="G634" s="42"/>
      <c r="H634" s="42"/>
      <c r="I634" s="221"/>
      <c r="J634" s="42"/>
      <c r="K634" s="42"/>
      <c r="L634" s="46"/>
      <c r="M634" s="222"/>
      <c r="N634" s="223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176</v>
      </c>
      <c r="AU634" s="19" t="s">
        <v>81</v>
      </c>
    </row>
    <row r="635" s="14" customFormat="1">
      <c r="A635" s="14"/>
      <c r="B635" s="235"/>
      <c r="C635" s="236"/>
      <c r="D635" s="226" t="s">
        <v>178</v>
      </c>
      <c r="E635" s="237" t="s">
        <v>19</v>
      </c>
      <c r="F635" s="238" t="s">
        <v>649</v>
      </c>
      <c r="G635" s="236"/>
      <c r="H635" s="239">
        <v>100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5" t="s">
        <v>178</v>
      </c>
      <c r="AU635" s="245" t="s">
        <v>81</v>
      </c>
      <c r="AV635" s="14" t="s">
        <v>81</v>
      </c>
      <c r="AW635" s="14" t="s">
        <v>33</v>
      </c>
      <c r="AX635" s="14" t="s">
        <v>71</v>
      </c>
      <c r="AY635" s="245" t="s">
        <v>166</v>
      </c>
    </row>
    <row r="636" s="15" customFormat="1">
      <c r="A636" s="15"/>
      <c r="B636" s="246"/>
      <c r="C636" s="247"/>
      <c r="D636" s="226" t="s">
        <v>178</v>
      </c>
      <c r="E636" s="248" t="s">
        <v>19</v>
      </c>
      <c r="F636" s="249" t="s">
        <v>183</v>
      </c>
      <c r="G636" s="247"/>
      <c r="H636" s="250">
        <v>100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6" t="s">
        <v>178</v>
      </c>
      <c r="AU636" s="256" t="s">
        <v>81</v>
      </c>
      <c r="AV636" s="15" t="s">
        <v>175</v>
      </c>
      <c r="AW636" s="15" t="s">
        <v>33</v>
      </c>
      <c r="AX636" s="15" t="s">
        <v>79</v>
      </c>
      <c r="AY636" s="256" t="s">
        <v>166</v>
      </c>
    </row>
    <row r="637" s="2" customFormat="1" ht="16.5" customHeight="1">
      <c r="A637" s="40"/>
      <c r="B637" s="41"/>
      <c r="C637" s="206" t="s">
        <v>650</v>
      </c>
      <c r="D637" s="206" t="s">
        <v>170</v>
      </c>
      <c r="E637" s="207" t="s">
        <v>651</v>
      </c>
      <c r="F637" s="208" t="s">
        <v>652</v>
      </c>
      <c r="G637" s="209" t="s">
        <v>332</v>
      </c>
      <c r="H637" s="210">
        <v>8</v>
      </c>
      <c r="I637" s="211"/>
      <c r="J637" s="212">
        <f>ROUND(I637*H637,2)</f>
        <v>0</v>
      </c>
      <c r="K637" s="208" t="s">
        <v>174</v>
      </c>
      <c r="L637" s="46"/>
      <c r="M637" s="213" t="s">
        <v>19</v>
      </c>
      <c r="N637" s="214" t="s">
        <v>42</v>
      </c>
      <c r="O637" s="86"/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175</v>
      </c>
      <c r="AT637" s="217" t="s">
        <v>170</v>
      </c>
      <c r="AU637" s="217" t="s">
        <v>81</v>
      </c>
      <c r="AY637" s="19" t="s">
        <v>166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79</v>
      </c>
      <c r="BK637" s="218">
        <f>ROUND(I637*H637,2)</f>
        <v>0</v>
      </c>
      <c r="BL637" s="19" t="s">
        <v>175</v>
      </c>
      <c r="BM637" s="217" t="s">
        <v>653</v>
      </c>
    </row>
    <row r="638" s="2" customFormat="1">
      <c r="A638" s="40"/>
      <c r="B638" s="41"/>
      <c r="C638" s="42"/>
      <c r="D638" s="219" t="s">
        <v>176</v>
      </c>
      <c r="E638" s="42"/>
      <c r="F638" s="220" t="s">
        <v>654</v>
      </c>
      <c r="G638" s="42"/>
      <c r="H638" s="42"/>
      <c r="I638" s="221"/>
      <c r="J638" s="42"/>
      <c r="K638" s="42"/>
      <c r="L638" s="46"/>
      <c r="M638" s="222"/>
      <c r="N638" s="223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176</v>
      </c>
      <c r="AU638" s="19" t="s">
        <v>81</v>
      </c>
    </row>
    <row r="639" s="2" customFormat="1" ht="24.15" customHeight="1">
      <c r="A639" s="40"/>
      <c r="B639" s="41"/>
      <c r="C639" s="206" t="s">
        <v>422</v>
      </c>
      <c r="D639" s="206" t="s">
        <v>170</v>
      </c>
      <c r="E639" s="207" t="s">
        <v>655</v>
      </c>
      <c r="F639" s="208" t="s">
        <v>656</v>
      </c>
      <c r="G639" s="209" t="s">
        <v>199</v>
      </c>
      <c r="H639" s="210">
        <v>49.840000000000003</v>
      </c>
      <c r="I639" s="211"/>
      <c r="J639" s="212">
        <f>ROUND(I639*H639,2)</f>
        <v>0</v>
      </c>
      <c r="K639" s="208" t="s">
        <v>174</v>
      </c>
      <c r="L639" s="46"/>
      <c r="M639" s="213" t="s">
        <v>19</v>
      </c>
      <c r="N639" s="214" t="s">
        <v>42</v>
      </c>
      <c r="O639" s="86"/>
      <c r="P639" s="215">
        <f>O639*H639</f>
        <v>0</v>
      </c>
      <c r="Q639" s="215">
        <v>0.00012999999999999999</v>
      </c>
      <c r="R639" s="215">
        <f>Q639*H639</f>
        <v>0.0064792000000000001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175</v>
      </c>
      <c r="AT639" s="217" t="s">
        <v>170</v>
      </c>
      <c r="AU639" s="217" t="s">
        <v>81</v>
      </c>
      <c r="AY639" s="19" t="s">
        <v>166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79</v>
      </c>
      <c r="BK639" s="218">
        <f>ROUND(I639*H639,2)</f>
        <v>0</v>
      </c>
      <c r="BL639" s="19" t="s">
        <v>175</v>
      </c>
      <c r="BM639" s="217" t="s">
        <v>657</v>
      </c>
    </row>
    <row r="640" s="2" customFormat="1">
      <c r="A640" s="40"/>
      <c r="B640" s="41"/>
      <c r="C640" s="42"/>
      <c r="D640" s="219" t="s">
        <v>176</v>
      </c>
      <c r="E640" s="42"/>
      <c r="F640" s="220" t="s">
        <v>658</v>
      </c>
      <c r="G640" s="42"/>
      <c r="H640" s="42"/>
      <c r="I640" s="221"/>
      <c r="J640" s="42"/>
      <c r="K640" s="42"/>
      <c r="L640" s="46"/>
      <c r="M640" s="222"/>
      <c r="N640" s="22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176</v>
      </c>
      <c r="AU640" s="19" t="s">
        <v>81</v>
      </c>
    </row>
    <row r="641" s="13" customFormat="1">
      <c r="A641" s="13"/>
      <c r="B641" s="224"/>
      <c r="C641" s="225"/>
      <c r="D641" s="226" t="s">
        <v>178</v>
      </c>
      <c r="E641" s="227" t="s">
        <v>19</v>
      </c>
      <c r="F641" s="228" t="s">
        <v>179</v>
      </c>
      <c r="G641" s="225"/>
      <c r="H641" s="227" t="s">
        <v>19</v>
      </c>
      <c r="I641" s="229"/>
      <c r="J641" s="225"/>
      <c r="K641" s="225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178</v>
      </c>
      <c r="AU641" s="234" t="s">
        <v>81</v>
      </c>
      <c r="AV641" s="13" t="s">
        <v>79</v>
      </c>
      <c r="AW641" s="13" t="s">
        <v>33</v>
      </c>
      <c r="AX641" s="13" t="s">
        <v>71</v>
      </c>
      <c r="AY641" s="234" t="s">
        <v>166</v>
      </c>
    </row>
    <row r="642" s="13" customFormat="1">
      <c r="A642" s="13"/>
      <c r="B642" s="224"/>
      <c r="C642" s="225"/>
      <c r="D642" s="226" t="s">
        <v>178</v>
      </c>
      <c r="E642" s="227" t="s">
        <v>19</v>
      </c>
      <c r="F642" s="228" t="s">
        <v>181</v>
      </c>
      <c r="G642" s="225"/>
      <c r="H642" s="227" t="s">
        <v>19</v>
      </c>
      <c r="I642" s="229"/>
      <c r="J642" s="225"/>
      <c r="K642" s="225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178</v>
      </c>
      <c r="AU642" s="234" t="s">
        <v>81</v>
      </c>
      <c r="AV642" s="13" t="s">
        <v>79</v>
      </c>
      <c r="AW642" s="13" t="s">
        <v>33</v>
      </c>
      <c r="AX642" s="13" t="s">
        <v>71</v>
      </c>
      <c r="AY642" s="234" t="s">
        <v>166</v>
      </c>
    </row>
    <row r="643" s="13" customFormat="1">
      <c r="A643" s="13"/>
      <c r="B643" s="224"/>
      <c r="C643" s="225"/>
      <c r="D643" s="226" t="s">
        <v>178</v>
      </c>
      <c r="E643" s="227" t="s">
        <v>19</v>
      </c>
      <c r="F643" s="228" t="s">
        <v>659</v>
      </c>
      <c r="G643" s="225"/>
      <c r="H643" s="227" t="s">
        <v>19</v>
      </c>
      <c r="I643" s="229"/>
      <c r="J643" s="225"/>
      <c r="K643" s="225"/>
      <c r="L643" s="230"/>
      <c r="M643" s="231"/>
      <c r="N643" s="232"/>
      <c r="O643" s="232"/>
      <c r="P643" s="232"/>
      <c r="Q643" s="232"/>
      <c r="R643" s="232"/>
      <c r="S643" s="232"/>
      <c r="T643" s="23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4" t="s">
        <v>178</v>
      </c>
      <c r="AU643" s="234" t="s">
        <v>81</v>
      </c>
      <c r="AV643" s="13" t="s">
        <v>79</v>
      </c>
      <c r="AW643" s="13" t="s">
        <v>33</v>
      </c>
      <c r="AX643" s="13" t="s">
        <v>71</v>
      </c>
      <c r="AY643" s="234" t="s">
        <v>166</v>
      </c>
    </row>
    <row r="644" s="13" customFormat="1">
      <c r="A644" s="13"/>
      <c r="B644" s="224"/>
      <c r="C644" s="225"/>
      <c r="D644" s="226" t="s">
        <v>178</v>
      </c>
      <c r="E644" s="227" t="s">
        <v>19</v>
      </c>
      <c r="F644" s="228" t="s">
        <v>660</v>
      </c>
      <c r="G644" s="225"/>
      <c r="H644" s="227" t="s">
        <v>19</v>
      </c>
      <c r="I644" s="229"/>
      <c r="J644" s="225"/>
      <c r="K644" s="225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178</v>
      </c>
      <c r="AU644" s="234" t="s">
        <v>81</v>
      </c>
      <c r="AV644" s="13" t="s">
        <v>79</v>
      </c>
      <c r="AW644" s="13" t="s">
        <v>33</v>
      </c>
      <c r="AX644" s="13" t="s">
        <v>71</v>
      </c>
      <c r="AY644" s="234" t="s">
        <v>166</v>
      </c>
    </row>
    <row r="645" s="13" customFormat="1">
      <c r="A645" s="13"/>
      <c r="B645" s="224"/>
      <c r="C645" s="225"/>
      <c r="D645" s="226" t="s">
        <v>178</v>
      </c>
      <c r="E645" s="227" t="s">
        <v>19</v>
      </c>
      <c r="F645" s="228" t="s">
        <v>661</v>
      </c>
      <c r="G645" s="225"/>
      <c r="H645" s="227" t="s">
        <v>19</v>
      </c>
      <c r="I645" s="229"/>
      <c r="J645" s="225"/>
      <c r="K645" s="225"/>
      <c r="L645" s="230"/>
      <c r="M645" s="231"/>
      <c r="N645" s="232"/>
      <c r="O645" s="232"/>
      <c r="P645" s="232"/>
      <c r="Q645" s="232"/>
      <c r="R645" s="232"/>
      <c r="S645" s="232"/>
      <c r="T645" s="23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4" t="s">
        <v>178</v>
      </c>
      <c r="AU645" s="234" t="s">
        <v>81</v>
      </c>
      <c r="AV645" s="13" t="s">
        <v>79</v>
      </c>
      <c r="AW645" s="13" t="s">
        <v>33</v>
      </c>
      <c r="AX645" s="13" t="s">
        <v>71</v>
      </c>
      <c r="AY645" s="234" t="s">
        <v>166</v>
      </c>
    </row>
    <row r="646" s="13" customFormat="1">
      <c r="A646" s="13"/>
      <c r="B646" s="224"/>
      <c r="C646" s="225"/>
      <c r="D646" s="226" t="s">
        <v>178</v>
      </c>
      <c r="E646" s="227" t="s">
        <v>19</v>
      </c>
      <c r="F646" s="228" t="s">
        <v>662</v>
      </c>
      <c r="G646" s="225"/>
      <c r="H646" s="227" t="s">
        <v>19</v>
      </c>
      <c r="I646" s="229"/>
      <c r="J646" s="225"/>
      <c r="K646" s="225"/>
      <c r="L646" s="230"/>
      <c r="M646" s="231"/>
      <c r="N646" s="232"/>
      <c r="O646" s="232"/>
      <c r="P646" s="232"/>
      <c r="Q646" s="232"/>
      <c r="R646" s="232"/>
      <c r="S646" s="232"/>
      <c r="T646" s="23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4" t="s">
        <v>178</v>
      </c>
      <c r="AU646" s="234" t="s">
        <v>81</v>
      </c>
      <c r="AV646" s="13" t="s">
        <v>79</v>
      </c>
      <c r="AW646" s="13" t="s">
        <v>33</v>
      </c>
      <c r="AX646" s="13" t="s">
        <v>71</v>
      </c>
      <c r="AY646" s="234" t="s">
        <v>166</v>
      </c>
    </row>
    <row r="647" s="13" customFormat="1">
      <c r="A647" s="13"/>
      <c r="B647" s="224"/>
      <c r="C647" s="225"/>
      <c r="D647" s="226" t="s">
        <v>178</v>
      </c>
      <c r="E647" s="227" t="s">
        <v>19</v>
      </c>
      <c r="F647" s="228" t="s">
        <v>181</v>
      </c>
      <c r="G647" s="225"/>
      <c r="H647" s="227" t="s">
        <v>19</v>
      </c>
      <c r="I647" s="229"/>
      <c r="J647" s="225"/>
      <c r="K647" s="225"/>
      <c r="L647" s="230"/>
      <c r="M647" s="231"/>
      <c r="N647" s="232"/>
      <c r="O647" s="232"/>
      <c r="P647" s="232"/>
      <c r="Q647" s="232"/>
      <c r="R647" s="232"/>
      <c r="S647" s="232"/>
      <c r="T647" s="23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4" t="s">
        <v>178</v>
      </c>
      <c r="AU647" s="234" t="s">
        <v>81</v>
      </c>
      <c r="AV647" s="13" t="s">
        <v>79</v>
      </c>
      <c r="AW647" s="13" t="s">
        <v>33</v>
      </c>
      <c r="AX647" s="13" t="s">
        <v>71</v>
      </c>
      <c r="AY647" s="234" t="s">
        <v>166</v>
      </c>
    </row>
    <row r="648" s="14" customFormat="1">
      <c r="A648" s="14"/>
      <c r="B648" s="235"/>
      <c r="C648" s="236"/>
      <c r="D648" s="226" t="s">
        <v>178</v>
      </c>
      <c r="E648" s="237" t="s">
        <v>19</v>
      </c>
      <c r="F648" s="238" t="s">
        <v>663</v>
      </c>
      <c r="G648" s="236"/>
      <c r="H648" s="239">
        <v>49.840000000000003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5" t="s">
        <v>178</v>
      </c>
      <c r="AU648" s="245" t="s">
        <v>81</v>
      </c>
      <c r="AV648" s="14" t="s">
        <v>81</v>
      </c>
      <c r="AW648" s="14" t="s">
        <v>33</v>
      </c>
      <c r="AX648" s="14" t="s">
        <v>71</v>
      </c>
      <c r="AY648" s="245" t="s">
        <v>166</v>
      </c>
    </row>
    <row r="649" s="15" customFormat="1">
      <c r="A649" s="15"/>
      <c r="B649" s="246"/>
      <c r="C649" s="247"/>
      <c r="D649" s="226" t="s">
        <v>178</v>
      </c>
      <c r="E649" s="248" t="s">
        <v>19</v>
      </c>
      <c r="F649" s="249" t="s">
        <v>183</v>
      </c>
      <c r="G649" s="247"/>
      <c r="H649" s="250">
        <v>49.840000000000003</v>
      </c>
      <c r="I649" s="251"/>
      <c r="J649" s="247"/>
      <c r="K649" s="247"/>
      <c r="L649" s="252"/>
      <c r="M649" s="253"/>
      <c r="N649" s="254"/>
      <c r="O649" s="254"/>
      <c r="P649" s="254"/>
      <c r="Q649" s="254"/>
      <c r="R649" s="254"/>
      <c r="S649" s="254"/>
      <c r="T649" s="25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6" t="s">
        <v>178</v>
      </c>
      <c r="AU649" s="256" t="s">
        <v>81</v>
      </c>
      <c r="AV649" s="15" t="s">
        <v>175</v>
      </c>
      <c r="AW649" s="15" t="s">
        <v>33</v>
      </c>
      <c r="AX649" s="15" t="s">
        <v>79</v>
      </c>
      <c r="AY649" s="256" t="s">
        <v>166</v>
      </c>
    </row>
    <row r="650" s="2" customFormat="1" ht="24.15" customHeight="1">
      <c r="A650" s="40"/>
      <c r="B650" s="41"/>
      <c r="C650" s="206" t="s">
        <v>664</v>
      </c>
      <c r="D650" s="206" t="s">
        <v>170</v>
      </c>
      <c r="E650" s="207" t="s">
        <v>665</v>
      </c>
      <c r="F650" s="208" t="s">
        <v>666</v>
      </c>
      <c r="G650" s="209" t="s">
        <v>199</v>
      </c>
      <c r="H650" s="210">
        <v>199.36000000000001</v>
      </c>
      <c r="I650" s="211"/>
      <c r="J650" s="212">
        <f>ROUND(I650*H650,2)</f>
        <v>0</v>
      </c>
      <c r="K650" s="208" t="s">
        <v>174</v>
      </c>
      <c r="L650" s="46"/>
      <c r="M650" s="213" t="s">
        <v>19</v>
      </c>
      <c r="N650" s="214" t="s">
        <v>42</v>
      </c>
      <c r="O650" s="86"/>
      <c r="P650" s="215">
        <f>O650*H650</f>
        <v>0</v>
      </c>
      <c r="Q650" s="215">
        <v>0.00021000000000000001</v>
      </c>
      <c r="R650" s="215">
        <f>Q650*H650</f>
        <v>0.041865600000000003</v>
      </c>
      <c r="S650" s="215">
        <v>0</v>
      </c>
      <c r="T650" s="21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7" t="s">
        <v>175</v>
      </c>
      <c r="AT650" s="217" t="s">
        <v>170</v>
      </c>
      <c r="AU650" s="217" t="s">
        <v>81</v>
      </c>
      <c r="AY650" s="19" t="s">
        <v>166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9" t="s">
        <v>79</v>
      </c>
      <c r="BK650" s="218">
        <f>ROUND(I650*H650,2)</f>
        <v>0</v>
      </c>
      <c r="BL650" s="19" t="s">
        <v>175</v>
      </c>
      <c r="BM650" s="217" t="s">
        <v>667</v>
      </c>
    </row>
    <row r="651" s="2" customFormat="1">
      <c r="A651" s="40"/>
      <c r="B651" s="41"/>
      <c r="C651" s="42"/>
      <c r="D651" s="219" t="s">
        <v>176</v>
      </c>
      <c r="E651" s="42"/>
      <c r="F651" s="220" t="s">
        <v>668</v>
      </c>
      <c r="G651" s="42"/>
      <c r="H651" s="42"/>
      <c r="I651" s="221"/>
      <c r="J651" s="42"/>
      <c r="K651" s="42"/>
      <c r="L651" s="46"/>
      <c r="M651" s="222"/>
      <c r="N651" s="22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176</v>
      </c>
      <c r="AU651" s="19" t="s">
        <v>81</v>
      </c>
    </row>
    <row r="652" s="13" customFormat="1">
      <c r="A652" s="13"/>
      <c r="B652" s="224"/>
      <c r="C652" s="225"/>
      <c r="D652" s="226" t="s">
        <v>178</v>
      </c>
      <c r="E652" s="227" t="s">
        <v>19</v>
      </c>
      <c r="F652" s="228" t="s">
        <v>179</v>
      </c>
      <c r="G652" s="225"/>
      <c r="H652" s="227" t="s">
        <v>19</v>
      </c>
      <c r="I652" s="229"/>
      <c r="J652" s="225"/>
      <c r="K652" s="225"/>
      <c r="L652" s="230"/>
      <c r="M652" s="231"/>
      <c r="N652" s="232"/>
      <c r="O652" s="232"/>
      <c r="P652" s="232"/>
      <c r="Q652" s="232"/>
      <c r="R652" s="232"/>
      <c r="S652" s="232"/>
      <c r="T652" s="23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4" t="s">
        <v>178</v>
      </c>
      <c r="AU652" s="234" t="s">
        <v>81</v>
      </c>
      <c r="AV652" s="13" t="s">
        <v>79</v>
      </c>
      <c r="AW652" s="13" t="s">
        <v>33</v>
      </c>
      <c r="AX652" s="13" t="s">
        <v>71</v>
      </c>
      <c r="AY652" s="234" t="s">
        <v>166</v>
      </c>
    </row>
    <row r="653" s="13" customFormat="1">
      <c r="A653" s="13"/>
      <c r="B653" s="224"/>
      <c r="C653" s="225"/>
      <c r="D653" s="226" t="s">
        <v>178</v>
      </c>
      <c r="E653" s="227" t="s">
        <v>19</v>
      </c>
      <c r="F653" s="228" t="s">
        <v>181</v>
      </c>
      <c r="G653" s="225"/>
      <c r="H653" s="227" t="s">
        <v>19</v>
      </c>
      <c r="I653" s="229"/>
      <c r="J653" s="225"/>
      <c r="K653" s="225"/>
      <c r="L653" s="230"/>
      <c r="M653" s="231"/>
      <c r="N653" s="232"/>
      <c r="O653" s="232"/>
      <c r="P653" s="232"/>
      <c r="Q653" s="232"/>
      <c r="R653" s="232"/>
      <c r="S653" s="232"/>
      <c r="T653" s="23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4" t="s">
        <v>178</v>
      </c>
      <c r="AU653" s="234" t="s">
        <v>81</v>
      </c>
      <c r="AV653" s="13" t="s">
        <v>79</v>
      </c>
      <c r="AW653" s="13" t="s">
        <v>33</v>
      </c>
      <c r="AX653" s="13" t="s">
        <v>71</v>
      </c>
      <c r="AY653" s="234" t="s">
        <v>166</v>
      </c>
    </row>
    <row r="654" s="13" customFormat="1">
      <c r="A654" s="13"/>
      <c r="B654" s="224"/>
      <c r="C654" s="225"/>
      <c r="D654" s="226" t="s">
        <v>178</v>
      </c>
      <c r="E654" s="227" t="s">
        <v>19</v>
      </c>
      <c r="F654" s="228" t="s">
        <v>659</v>
      </c>
      <c r="G654" s="225"/>
      <c r="H654" s="227" t="s">
        <v>19</v>
      </c>
      <c r="I654" s="229"/>
      <c r="J654" s="225"/>
      <c r="K654" s="225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178</v>
      </c>
      <c r="AU654" s="234" t="s">
        <v>81</v>
      </c>
      <c r="AV654" s="13" t="s">
        <v>79</v>
      </c>
      <c r="AW654" s="13" t="s">
        <v>33</v>
      </c>
      <c r="AX654" s="13" t="s">
        <v>71</v>
      </c>
      <c r="AY654" s="234" t="s">
        <v>166</v>
      </c>
    </row>
    <row r="655" s="13" customFormat="1">
      <c r="A655" s="13"/>
      <c r="B655" s="224"/>
      <c r="C655" s="225"/>
      <c r="D655" s="226" t="s">
        <v>178</v>
      </c>
      <c r="E655" s="227" t="s">
        <v>19</v>
      </c>
      <c r="F655" s="228" t="s">
        <v>660</v>
      </c>
      <c r="G655" s="225"/>
      <c r="H655" s="227" t="s">
        <v>19</v>
      </c>
      <c r="I655" s="229"/>
      <c r="J655" s="225"/>
      <c r="K655" s="225"/>
      <c r="L655" s="230"/>
      <c r="M655" s="231"/>
      <c r="N655" s="232"/>
      <c r="O655" s="232"/>
      <c r="P655" s="232"/>
      <c r="Q655" s="232"/>
      <c r="R655" s="232"/>
      <c r="S655" s="232"/>
      <c r="T655" s="23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4" t="s">
        <v>178</v>
      </c>
      <c r="AU655" s="234" t="s">
        <v>81</v>
      </c>
      <c r="AV655" s="13" t="s">
        <v>79</v>
      </c>
      <c r="AW655" s="13" t="s">
        <v>33</v>
      </c>
      <c r="AX655" s="13" t="s">
        <v>71</v>
      </c>
      <c r="AY655" s="234" t="s">
        <v>166</v>
      </c>
    </row>
    <row r="656" s="13" customFormat="1">
      <c r="A656" s="13"/>
      <c r="B656" s="224"/>
      <c r="C656" s="225"/>
      <c r="D656" s="226" t="s">
        <v>178</v>
      </c>
      <c r="E656" s="227" t="s">
        <v>19</v>
      </c>
      <c r="F656" s="228" t="s">
        <v>661</v>
      </c>
      <c r="G656" s="225"/>
      <c r="H656" s="227" t="s">
        <v>19</v>
      </c>
      <c r="I656" s="229"/>
      <c r="J656" s="225"/>
      <c r="K656" s="225"/>
      <c r="L656" s="230"/>
      <c r="M656" s="231"/>
      <c r="N656" s="232"/>
      <c r="O656" s="232"/>
      <c r="P656" s="232"/>
      <c r="Q656" s="232"/>
      <c r="R656" s="232"/>
      <c r="S656" s="232"/>
      <c r="T656" s="23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4" t="s">
        <v>178</v>
      </c>
      <c r="AU656" s="234" t="s">
        <v>81</v>
      </c>
      <c r="AV656" s="13" t="s">
        <v>79</v>
      </c>
      <c r="AW656" s="13" t="s">
        <v>33</v>
      </c>
      <c r="AX656" s="13" t="s">
        <v>71</v>
      </c>
      <c r="AY656" s="234" t="s">
        <v>166</v>
      </c>
    </row>
    <row r="657" s="13" customFormat="1">
      <c r="A657" s="13"/>
      <c r="B657" s="224"/>
      <c r="C657" s="225"/>
      <c r="D657" s="226" t="s">
        <v>178</v>
      </c>
      <c r="E657" s="227" t="s">
        <v>19</v>
      </c>
      <c r="F657" s="228" t="s">
        <v>669</v>
      </c>
      <c r="G657" s="225"/>
      <c r="H657" s="227" t="s">
        <v>19</v>
      </c>
      <c r="I657" s="229"/>
      <c r="J657" s="225"/>
      <c r="K657" s="225"/>
      <c r="L657" s="230"/>
      <c r="M657" s="231"/>
      <c r="N657" s="232"/>
      <c r="O657" s="232"/>
      <c r="P657" s="232"/>
      <c r="Q657" s="232"/>
      <c r="R657" s="232"/>
      <c r="S657" s="232"/>
      <c r="T657" s="23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4" t="s">
        <v>178</v>
      </c>
      <c r="AU657" s="234" t="s">
        <v>81</v>
      </c>
      <c r="AV657" s="13" t="s">
        <v>79</v>
      </c>
      <c r="AW657" s="13" t="s">
        <v>33</v>
      </c>
      <c r="AX657" s="13" t="s">
        <v>71</v>
      </c>
      <c r="AY657" s="234" t="s">
        <v>166</v>
      </c>
    </row>
    <row r="658" s="13" customFormat="1">
      <c r="A658" s="13"/>
      <c r="B658" s="224"/>
      <c r="C658" s="225"/>
      <c r="D658" s="226" t="s">
        <v>178</v>
      </c>
      <c r="E658" s="227" t="s">
        <v>19</v>
      </c>
      <c r="F658" s="228" t="s">
        <v>181</v>
      </c>
      <c r="G658" s="225"/>
      <c r="H658" s="227" t="s">
        <v>19</v>
      </c>
      <c r="I658" s="229"/>
      <c r="J658" s="225"/>
      <c r="K658" s="225"/>
      <c r="L658" s="230"/>
      <c r="M658" s="231"/>
      <c r="N658" s="232"/>
      <c r="O658" s="232"/>
      <c r="P658" s="232"/>
      <c r="Q658" s="232"/>
      <c r="R658" s="232"/>
      <c r="S658" s="232"/>
      <c r="T658" s="23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4" t="s">
        <v>178</v>
      </c>
      <c r="AU658" s="234" t="s">
        <v>81</v>
      </c>
      <c r="AV658" s="13" t="s">
        <v>79</v>
      </c>
      <c r="AW658" s="13" t="s">
        <v>33</v>
      </c>
      <c r="AX658" s="13" t="s">
        <v>71</v>
      </c>
      <c r="AY658" s="234" t="s">
        <v>166</v>
      </c>
    </row>
    <row r="659" s="14" customFormat="1">
      <c r="A659" s="14"/>
      <c r="B659" s="235"/>
      <c r="C659" s="236"/>
      <c r="D659" s="226" t="s">
        <v>178</v>
      </c>
      <c r="E659" s="237" t="s">
        <v>19</v>
      </c>
      <c r="F659" s="238" t="s">
        <v>670</v>
      </c>
      <c r="G659" s="236"/>
      <c r="H659" s="239">
        <v>199.36000000000001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178</v>
      </c>
      <c r="AU659" s="245" t="s">
        <v>81</v>
      </c>
      <c r="AV659" s="14" t="s">
        <v>81</v>
      </c>
      <c r="AW659" s="14" t="s">
        <v>33</v>
      </c>
      <c r="AX659" s="14" t="s">
        <v>71</v>
      </c>
      <c r="AY659" s="245" t="s">
        <v>166</v>
      </c>
    </row>
    <row r="660" s="15" customFormat="1">
      <c r="A660" s="15"/>
      <c r="B660" s="246"/>
      <c r="C660" s="247"/>
      <c r="D660" s="226" t="s">
        <v>178</v>
      </c>
      <c r="E660" s="248" t="s">
        <v>19</v>
      </c>
      <c r="F660" s="249" t="s">
        <v>183</v>
      </c>
      <c r="G660" s="247"/>
      <c r="H660" s="250">
        <v>199.36000000000001</v>
      </c>
      <c r="I660" s="251"/>
      <c r="J660" s="247"/>
      <c r="K660" s="247"/>
      <c r="L660" s="252"/>
      <c r="M660" s="253"/>
      <c r="N660" s="254"/>
      <c r="O660" s="254"/>
      <c r="P660" s="254"/>
      <c r="Q660" s="254"/>
      <c r="R660" s="254"/>
      <c r="S660" s="254"/>
      <c r="T660" s="25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56" t="s">
        <v>178</v>
      </c>
      <c r="AU660" s="256" t="s">
        <v>81</v>
      </c>
      <c r="AV660" s="15" t="s">
        <v>175</v>
      </c>
      <c r="AW660" s="15" t="s">
        <v>33</v>
      </c>
      <c r="AX660" s="15" t="s">
        <v>79</v>
      </c>
      <c r="AY660" s="256" t="s">
        <v>166</v>
      </c>
    </row>
    <row r="661" s="12" customFormat="1" ht="22.8" customHeight="1">
      <c r="A661" s="12"/>
      <c r="B661" s="190"/>
      <c r="C661" s="191"/>
      <c r="D661" s="192" t="s">
        <v>70</v>
      </c>
      <c r="E661" s="204" t="s">
        <v>671</v>
      </c>
      <c r="F661" s="204" t="s">
        <v>672</v>
      </c>
      <c r="G661" s="191"/>
      <c r="H661" s="191"/>
      <c r="I661" s="194"/>
      <c r="J661" s="205">
        <f>BK661</f>
        <v>0</v>
      </c>
      <c r="K661" s="191"/>
      <c r="L661" s="196"/>
      <c r="M661" s="197"/>
      <c r="N661" s="198"/>
      <c r="O661" s="198"/>
      <c r="P661" s="199">
        <f>SUM(P662:P701)</f>
        <v>0</v>
      </c>
      <c r="Q661" s="198"/>
      <c r="R661" s="199">
        <f>SUM(R662:R701)</f>
        <v>0.011285085600000001</v>
      </c>
      <c r="S661" s="198"/>
      <c r="T661" s="200">
        <f>SUM(T662:T701)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01" t="s">
        <v>79</v>
      </c>
      <c r="AT661" s="202" t="s">
        <v>70</v>
      </c>
      <c r="AU661" s="202" t="s">
        <v>79</v>
      </c>
      <c r="AY661" s="201" t="s">
        <v>166</v>
      </c>
      <c r="BK661" s="203">
        <f>SUM(BK662:BK701)</f>
        <v>0</v>
      </c>
    </row>
    <row r="662" s="2" customFormat="1" ht="24.15" customHeight="1">
      <c r="A662" s="40"/>
      <c r="B662" s="41"/>
      <c r="C662" s="206" t="s">
        <v>426</v>
      </c>
      <c r="D662" s="206" t="s">
        <v>170</v>
      </c>
      <c r="E662" s="207" t="s">
        <v>673</v>
      </c>
      <c r="F662" s="208" t="s">
        <v>674</v>
      </c>
      <c r="G662" s="209" t="s">
        <v>339</v>
      </c>
      <c r="H662" s="210">
        <v>88</v>
      </c>
      <c r="I662" s="211"/>
      <c r="J662" s="212">
        <f>ROUND(I662*H662,2)</f>
        <v>0</v>
      </c>
      <c r="K662" s="208" t="s">
        <v>174</v>
      </c>
      <c r="L662" s="46"/>
      <c r="M662" s="213" t="s">
        <v>19</v>
      </c>
      <c r="N662" s="214" t="s">
        <v>42</v>
      </c>
      <c r="O662" s="86"/>
      <c r="P662" s="215">
        <f>O662*H662</f>
        <v>0</v>
      </c>
      <c r="Q662" s="215">
        <v>9.0059999999999998E-06</v>
      </c>
      <c r="R662" s="215">
        <f>Q662*H662</f>
        <v>0.00079252800000000003</v>
      </c>
      <c r="S662" s="215">
        <v>0</v>
      </c>
      <c r="T662" s="216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7" t="s">
        <v>175</v>
      </c>
      <c r="AT662" s="217" t="s">
        <v>170</v>
      </c>
      <c r="AU662" s="217" t="s">
        <v>81</v>
      </c>
      <c r="AY662" s="19" t="s">
        <v>166</v>
      </c>
      <c r="BE662" s="218">
        <f>IF(N662="základní",J662,0)</f>
        <v>0</v>
      </c>
      <c r="BF662" s="218">
        <f>IF(N662="snížená",J662,0)</f>
        <v>0</v>
      </c>
      <c r="BG662" s="218">
        <f>IF(N662="zákl. přenesená",J662,0)</f>
        <v>0</v>
      </c>
      <c r="BH662" s="218">
        <f>IF(N662="sníž. přenesená",J662,0)</f>
        <v>0</v>
      </c>
      <c r="BI662" s="218">
        <f>IF(N662="nulová",J662,0)</f>
        <v>0</v>
      </c>
      <c r="BJ662" s="19" t="s">
        <v>79</v>
      </c>
      <c r="BK662" s="218">
        <f>ROUND(I662*H662,2)</f>
        <v>0</v>
      </c>
      <c r="BL662" s="19" t="s">
        <v>175</v>
      </c>
      <c r="BM662" s="217" t="s">
        <v>675</v>
      </c>
    </row>
    <row r="663" s="2" customFormat="1">
      <c r="A663" s="40"/>
      <c r="B663" s="41"/>
      <c r="C663" s="42"/>
      <c r="D663" s="219" t="s">
        <v>176</v>
      </c>
      <c r="E663" s="42"/>
      <c r="F663" s="220" t="s">
        <v>676</v>
      </c>
      <c r="G663" s="42"/>
      <c r="H663" s="42"/>
      <c r="I663" s="221"/>
      <c r="J663" s="42"/>
      <c r="K663" s="42"/>
      <c r="L663" s="46"/>
      <c r="M663" s="222"/>
      <c r="N663" s="22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176</v>
      </c>
      <c r="AU663" s="19" t="s">
        <v>81</v>
      </c>
    </row>
    <row r="664" s="13" customFormat="1">
      <c r="A664" s="13"/>
      <c r="B664" s="224"/>
      <c r="C664" s="225"/>
      <c r="D664" s="226" t="s">
        <v>178</v>
      </c>
      <c r="E664" s="227" t="s">
        <v>19</v>
      </c>
      <c r="F664" s="228" t="s">
        <v>179</v>
      </c>
      <c r="G664" s="225"/>
      <c r="H664" s="227" t="s">
        <v>19</v>
      </c>
      <c r="I664" s="229"/>
      <c r="J664" s="225"/>
      <c r="K664" s="225"/>
      <c r="L664" s="230"/>
      <c r="M664" s="231"/>
      <c r="N664" s="232"/>
      <c r="O664" s="232"/>
      <c r="P664" s="232"/>
      <c r="Q664" s="232"/>
      <c r="R664" s="232"/>
      <c r="S664" s="232"/>
      <c r="T664" s="23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4" t="s">
        <v>178</v>
      </c>
      <c r="AU664" s="234" t="s">
        <v>81</v>
      </c>
      <c r="AV664" s="13" t="s">
        <v>79</v>
      </c>
      <c r="AW664" s="13" t="s">
        <v>33</v>
      </c>
      <c r="AX664" s="13" t="s">
        <v>71</v>
      </c>
      <c r="AY664" s="234" t="s">
        <v>166</v>
      </c>
    </row>
    <row r="665" s="13" customFormat="1">
      <c r="A665" s="13"/>
      <c r="B665" s="224"/>
      <c r="C665" s="225"/>
      <c r="D665" s="226" t="s">
        <v>178</v>
      </c>
      <c r="E665" s="227" t="s">
        <v>19</v>
      </c>
      <c r="F665" s="228" t="s">
        <v>181</v>
      </c>
      <c r="G665" s="225"/>
      <c r="H665" s="227" t="s">
        <v>19</v>
      </c>
      <c r="I665" s="229"/>
      <c r="J665" s="225"/>
      <c r="K665" s="225"/>
      <c r="L665" s="230"/>
      <c r="M665" s="231"/>
      <c r="N665" s="232"/>
      <c r="O665" s="232"/>
      <c r="P665" s="232"/>
      <c r="Q665" s="232"/>
      <c r="R665" s="232"/>
      <c r="S665" s="232"/>
      <c r="T665" s="23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4" t="s">
        <v>178</v>
      </c>
      <c r="AU665" s="234" t="s">
        <v>81</v>
      </c>
      <c r="AV665" s="13" t="s">
        <v>79</v>
      </c>
      <c r="AW665" s="13" t="s">
        <v>33</v>
      </c>
      <c r="AX665" s="13" t="s">
        <v>71</v>
      </c>
      <c r="AY665" s="234" t="s">
        <v>166</v>
      </c>
    </row>
    <row r="666" s="14" customFormat="1">
      <c r="A666" s="14"/>
      <c r="B666" s="235"/>
      <c r="C666" s="236"/>
      <c r="D666" s="226" t="s">
        <v>178</v>
      </c>
      <c r="E666" s="237" t="s">
        <v>19</v>
      </c>
      <c r="F666" s="238" t="s">
        <v>677</v>
      </c>
      <c r="G666" s="236"/>
      <c r="H666" s="239">
        <v>87.640000000000001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178</v>
      </c>
      <c r="AU666" s="245" t="s">
        <v>81</v>
      </c>
      <c r="AV666" s="14" t="s">
        <v>81</v>
      </c>
      <c r="AW666" s="14" t="s">
        <v>33</v>
      </c>
      <c r="AX666" s="14" t="s">
        <v>71</v>
      </c>
      <c r="AY666" s="245" t="s">
        <v>166</v>
      </c>
    </row>
    <row r="667" s="14" customFormat="1">
      <c r="A667" s="14"/>
      <c r="B667" s="235"/>
      <c r="C667" s="236"/>
      <c r="D667" s="226" t="s">
        <v>178</v>
      </c>
      <c r="E667" s="237" t="s">
        <v>19</v>
      </c>
      <c r="F667" s="238" t="s">
        <v>678</v>
      </c>
      <c r="G667" s="236"/>
      <c r="H667" s="239">
        <v>0.35999999999999999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5" t="s">
        <v>178</v>
      </c>
      <c r="AU667" s="245" t="s">
        <v>81</v>
      </c>
      <c r="AV667" s="14" t="s">
        <v>81</v>
      </c>
      <c r="AW667" s="14" t="s">
        <v>33</v>
      </c>
      <c r="AX667" s="14" t="s">
        <v>71</v>
      </c>
      <c r="AY667" s="245" t="s">
        <v>166</v>
      </c>
    </row>
    <row r="668" s="15" customFormat="1">
      <c r="A668" s="15"/>
      <c r="B668" s="246"/>
      <c r="C668" s="247"/>
      <c r="D668" s="226" t="s">
        <v>178</v>
      </c>
      <c r="E668" s="248" t="s">
        <v>19</v>
      </c>
      <c r="F668" s="249" t="s">
        <v>183</v>
      </c>
      <c r="G668" s="247"/>
      <c r="H668" s="250">
        <v>88</v>
      </c>
      <c r="I668" s="251"/>
      <c r="J668" s="247"/>
      <c r="K668" s="247"/>
      <c r="L668" s="252"/>
      <c r="M668" s="253"/>
      <c r="N668" s="254"/>
      <c r="O668" s="254"/>
      <c r="P668" s="254"/>
      <c r="Q668" s="254"/>
      <c r="R668" s="254"/>
      <c r="S668" s="254"/>
      <c r="T668" s="25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56" t="s">
        <v>178</v>
      </c>
      <c r="AU668" s="256" t="s">
        <v>81</v>
      </c>
      <c r="AV668" s="15" t="s">
        <v>175</v>
      </c>
      <c r="AW668" s="15" t="s">
        <v>33</v>
      </c>
      <c r="AX668" s="15" t="s">
        <v>79</v>
      </c>
      <c r="AY668" s="256" t="s">
        <v>166</v>
      </c>
    </row>
    <row r="669" s="2" customFormat="1" ht="24.15" customHeight="1">
      <c r="A669" s="40"/>
      <c r="B669" s="41"/>
      <c r="C669" s="206" t="s">
        <v>679</v>
      </c>
      <c r="D669" s="206" t="s">
        <v>170</v>
      </c>
      <c r="E669" s="207" t="s">
        <v>680</v>
      </c>
      <c r="F669" s="208" t="s">
        <v>681</v>
      </c>
      <c r="G669" s="209" t="s">
        <v>339</v>
      </c>
      <c r="H669" s="210">
        <v>2</v>
      </c>
      <c r="I669" s="211"/>
      <c r="J669" s="212">
        <f>ROUND(I669*H669,2)</f>
        <v>0</v>
      </c>
      <c r="K669" s="208" t="s">
        <v>174</v>
      </c>
      <c r="L669" s="46"/>
      <c r="M669" s="213" t="s">
        <v>19</v>
      </c>
      <c r="N669" s="214" t="s">
        <v>42</v>
      </c>
      <c r="O669" s="86"/>
      <c r="P669" s="215">
        <f>O669*H669</f>
        <v>0</v>
      </c>
      <c r="Q669" s="215">
        <v>1.42788E-05</v>
      </c>
      <c r="R669" s="215">
        <f>Q669*H669</f>
        <v>2.8557599999999999E-05</v>
      </c>
      <c r="S669" s="215">
        <v>0</v>
      </c>
      <c r="T669" s="216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7" t="s">
        <v>175</v>
      </c>
      <c r="AT669" s="217" t="s">
        <v>170</v>
      </c>
      <c r="AU669" s="217" t="s">
        <v>81</v>
      </c>
      <c r="AY669" s="19" t="s">
        <v>166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9" t="s">
        <v>79</v>
      </c>
      <c r="BK669" s="218">
        <f>ROUND(I669*H669,2)</f>
        <v>0</v>
      </c>
      <c r="BL669" s="19" t="s">
        <v>175</v>
      </c>
      <c r="BM669" s="217" t="s">
        <v>682</v>
      </c>
    </row>
    <row r="670" s="2" customFormat="1">
      <c r="A670" s="40"/>
      <c r="B670" s="41"/>
      <c r="C670" s="42"/>
      <c r="D670" s="219" t="s">
        <v>176</v>
      </c>
      <c r="E670" s="42"/>
      <c r="F670" s="220" t="s">
        <v>683</v>
      </c>
      <c r="G670" s="42"/>
      <c r="H670" s="42"/>
      <c r="I670" s="221"/>
      <c r="J670" s="42"/>
      <c r="K670" s="42"/>
      <c r="L670" s="46"/>
      <c r="M670" s="222"/>
      <c r="N670" s="22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176</v>
      </c>
      <c r="AU670" s="19" t="s">
        <v>81</v>
      </c>
    </row>
    <row r="671" s="13" customFormat="1">
      <c r="A671" s="13"/>
      <c r="B671" s="224"/>
      <c r="C671" s="225"/>
      <c r="D671" s="226" t="s">
        <v>178</v>
      </c>
      <c r="E671" s="227" t="s">
        <v>19</v>
      </c>
      <c r="F671" s="228" t="s">
        <v>179</v>
      </c>
      <c r="G671" s="225"/>
      <c r="H671" s="227" t="s">
        <v>19</v>
      </c>
      <c r="I671" s="229"/>
      <c r="J671" s="225"/>
      <c r="K671" s="225"/>
      <c r="L671" s="230"/>
      <c r="M671" s="231"/>
      <c r="N671" s="232"/>
      <c r="O671" s="232"/>
      <c r="P671" s="232"/>
      <c r="Q671" s="232"/>
      <c r="R671" s="232"/>
      <c r="S671" s="232"/>
      <c r="T671" s="23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4" t="s">
        <v>178</v>
      </c>
      <c r="AU671" s="234" t="s">
        <v>81</v>
      </c>
      <c r="AV671" s="13" t="s">
        <v>79</v>
      </c>
      <c r="AW671" s="13" t="s">
        <v>33</v>
      </c>
      <c r="AX671" s="13" t="s">
        <v>71</v>
      </c>
      <c r="AY671" s="234" t="s">
        <v>166</v>
      </c>
    </row>
    <row r="672" s="13" customFormat="1">
      <c r="A672" s="13"/>
      <c r="B672" s="224"/>
      <c r="C672" s="225"/>
      <c r="D672" s="226" t="s">
        <v>178</v>
      </c>
      <c r="E672" s="227" t="s">
        <v>19</v>
      </c>
      <c r="F672" s="228" t="s">
        <v>181</v>
      </c>
      <c r="G672" s="225"/>
      <c r="H672" s="227" t="s">
        <v>19</v>
      </c>
      <c r="I672" s="229"/>
      <c r="J672" s="225"/>
      <c r="K672" s="225"/>
      <c r="L672" s="230"/>
      <c r="M672" s="231"/>
      <c r="N672" s="232"/>
      <c r="O672" s="232"/>
      <c r="P672" s="232"/>
      <c r="Q672" s="232"/>
      <c r="R672" s="232"/>
      <c r="S672" s="232"/>
      <c r="T672" s="23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4" t="s">
        <v>178</v>
      </c>
      <c r="AU672" s="234" t="s">
        <v>81</v>
      </c>
      <c r="AV672" s="13" t="s">
        <v>79</v>
      </c>
      <c r="AW672" s="13" t="s">
        <v>33</v>
      </c>
      <c r="AX672" s="13" t="s">
        <v>71</v>
      </c>
      <c r="AY672" s="234" t="s">
        <v>166</v>
      </c>
    </row>
    <row r="673" s="13" customFormat="1">
      <c r="A673" s="13"/>
      <c r="B673" s="224"/>
      <c r="C673" s="225"/>
      <c r="D673" s="226" t="s">
        <v>178</v>
      </c>
      <c r="E673" s="227" t="s">
        <v>19</v>
      </c>
      <c r="F673" s="228" t="s">
        <v>684</v>
      </c>
      <c r="G673" s="225"/>
      <c r="H673" s="227" t="s">
        <v>19</v>
      </c>
      <c r="I673" s="229"/>
      <c r="J673" s="225"/>
      <c r="K673" s="225"/>
      <c r="L673" s="230"/>
      <c r="M673" s="231"/>
      <c r="N673" s="232"/>
      <c r="O673" s="232"/>
      <c r="P673" s="232"/>
      <c r="Q673" s="232"/>
      <c r="R673" s="232"/>
      <c r="S673" s="232"/>
      <c r="T673" s="23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4" t="s">
        <v>178</v>
      </c>
      <c r="AU673" s="234" t="s">
        <v>81</v>
      </c>
      <c r="AV673" s="13" t="s">
        <v>79</v>
      </c>
      <c r="AW673" s="13" t="s">
        <v>33</v>
      </c>
      <c r="AX673" s="13" t="s">
        <v>71</v>
      </c>
      <c r="AY673" s="234" t="s">
        <v>166</v>
      </c>
    </row>
    <row r="674" s="14" customFormat="1">
      <c r="A674" s="14"/>
      <c r="B674" s="235"/>
      <c r="C674" s="236"/>
      <c r="D674" s="226" t="s">
        <v>178</v>
      </c>
      <c r="E674" s="237" t="s">
        <v>19</v>
      </c>
      <c r="F674" s="238" t="s">
        <v>81</v>
      </c>
      <c r="G674" s="236"/>
      <c r="H674" s="239">
        <v>2</v>
      </c>
      <c r="I674" s="240"/>
      <c r="J674" s="236"/>
      <c r="K674" s="236"/>
      <c r="L674" s="241"/>
      <c r="M674" s="242"/>
      <c r="N674" s="243"/>
      <c r="O674" s="243"/>
      <c r="P674" s="243"/>
      <c r="Q674" s="243"/>
      <c r="R674" s="243"/>
      <c r="S674" s="243"/>
      <c r="T674" s="24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5" t="s">
        <v>178</v>
      </c>
      <c r="AU674" s="245" t="s">
        <v>81</v>
      </c>
      <c r="AV674" s="14" t="s">
        <v>81</v>
      </c>
      <c r="AW674" s="14" t="s">
        <v>33</v>
      </c>
      <c r="AX674" s="14" t="s">
        <v>71</v>
      </c>
      <c r="AY674" s="245" t="s">
        <v>166</v>
      </c>
    </row>
    <row r="675" s="15" customFormat="1">
      <c r="A675" s="15"/>
      <c r="B675" s="246"/>
      <c r="C675" s="247"/>
      <c r="D675" s="226" t="s">
        <v>178</v>
      </c>
      <c r="E675" s="248" t="s">
        <v>19</v>
      </c>
      <c r="F675" s="249" t="s">
        <v>183</v>
      </c>
      <c r="G675" s="247"/>
      <c r="H675" s="250">
        <v>2</v>
      </c>
      <c r="I675" s="251"/>
      <c r="J675" s="247"/>
      <c r="K675" s="247"/>
      <c r="L675" s="252"/>
      <c r="M675" s="253"/>
      <c r="N675" s="254"/>
      <c r="O675" s="254"/>
      <c r="P675" s="254"/>
      <c r="Q675" s="254"/>
      <c r="R675" s="254"/>
      <c r="S675" s="254"/>
      <c r="T675" s="25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56" t="s">
        <v>178</v>
      </c>
      <c r="AU675" s="256" t="s">
        <v>81</v>
      </c>
      <c r="AV675" s="15" t="s">
        <v>175</v>
      </c>
      <c r="AW675" s="15" t="s">
        <v>33</v>
      </c>
      <c r="AX675" s="15" t="s">
        <v>79</v>
      </c>
      <c r="AY675" s="256" t="s">
        <v>166</v>
      </c>
    </row>
    <row r="676" s="2" customFormat="1" ht="16.5" customHeight="1">
      <c r="A676" s="40"/>
      <c r="B676" s="41"/>
      <c r="C676" s="206" t="s">
        <v>435</v>
      </c>
      <c r="D676" s="206" t="s">
        <v>170</v>
      </c>
      <c r="E676" s="207" t="s">
        <v>685</v>
      </c>
      <c r="F676" s="208" t="s">
        <v>686</v>
      </c>
      <c r="G676" s="209" t="s">
        <v>243</v>
      </c>
      <c r="H676" s="210">
        <v>0.002</v>
      </c>
      <c r="I676" s="211"/>
      <c r="J676" s="212">
        <f>ROUND(I676*H676,2)</f>
        <v>0</v>
      </c>
      <c r="K676" s="208" t="s">
        <v>174</v>
      </c>
      <c r="L676" s="46"/>
      <c r="M676" s="213" t="s">
        <v>19</v>
      </c>
      <c r="N676" s="214" t="s">
        <v>42</v>
      </c>
      <c r="O676" s="86"/>
      <c r="P676" s="215">
        <f>O676*H676</f>
        <v>0</v>
      </c>
      <c r="Q676" s="215">
        <v>1.0606207999999999</v>
      </c>
      <c r="R676" s="215">
        <f>Q676*H676</f>
        <v>0.0021212416</v>
      </c>
      <c r="S676" s="215">
        <v>0</v>
      </c>
      <c r="T676" s="216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7" t="s">
        <v>175</v>
      </c>
      <c r="AT676" s="217" t="s">
        <v>170</v>
      </c>
      <c r="AU676" s="217" t="s">
        <v>81</v>
      </c>
      <c r="AY676" s="19" t="s">
        <v>166</v>
      </c>
      <c r="BE676" s="218">
        <f>IF(N676="základní",J676,0)</f>
        <v>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9" t="s">
        <v>79</v>
      </c>
      <c r="BK676" s="218">
        <f>ROUND(I676*H676,2)</f>
        <v>0</v>
      </c>
      <c r="BL676" s="19" t="s">
        <v>175</v>
      </c>
      <c r="BM676" s="217" t="s">
        <v>687</v>
      </c>
    </row>
    <row r="677" s="2" customFormat="1">
      <c r="A677" s="40"/>
      <c r="B677" s="41"/>
      <c r="C677" s="42"/>
      <c r="D677" s="219" t="s">
        <v>176</v>
      </c>
      <c r="E677" s="42"/>
      <c r="F677" s="220" t="s">
        <v>688</v>
      </c>
      <c r="G677" s="42"/>
      <c r="H677" s="42"/>
      <c r="I677" s="221"/>
      <c r="J677" s="42"/>
      <c r="K677" s="42"/>
      <c r="L677" s="46"/>
      <c r="M677" s="222"/>
      <c r="N677" s="223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176</v>
      </c>
      <c r="AU677" s="19" t="s">
        <v>81</v>
      </c>
    </row>
    <row r="678" s="14" customFormat="1">
      <c r="A678" s="14"/>
      <c r="B678" s="235"/>
      <c r="C678" s="236"/>
      <c r="D678" s="226" t="s">
        <v>178</v>
      </c>
      <c r="E678" s="237" t="s">
        <v>19</v>
      </c>
      <c r="F678" s="238" t="s">
        <v>689</v>
      </c>
      <c r="G678" s="236"/>
      <c r="H678" s="239">
        <v>0.002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178</v>
      </c>
      <c r="AU678" s="245" t="s">
        <v>81</v>
      </c>
      <c r="AV678" s="14" t="s">
        <v>81</v>
      </c>
      <c r="AW678" s="14" t="s">
        <v>33</v>
      </c>
      <c r="AX678" s="14" t="s">
        <v>71</v>
      </c>
      <c r="AY678" s="245" t="s">
        <v>166</v>
      </c>
    </row>
    <row r="679" s="15" customFormat="1">
      <c r="A679" s="15"/>
      <c r="B679" s="246"/>
      <c r="C679" s="247"/>
      <c r="D679" s="226" t="s">
        <v>178</v>
      </c>
      <c r="E679" s="248" t="s">
        <v>19</v>
      </c>
      <c r="F679" s="249" t="s">
        <v>183</v>
      </c>
      <c r="G679" s="247"/>
      <c r="H679" s="250">
        <v>0.002</v>
      </c>
      <c r="I679" s="251"/>
      <c r="J679" s="247"/>
      <c r="K679" s="247"/>
      <c r="L679" s="252"/>
      <c r="M679" s="253"/>
      <c r="N679" s="254"/>
      <c r="O679" s="254"/>
      <c r="P679" s="254"/>
      <c r="Q679" s="254"/>
      <c r="R679" s="254"/>
      <c r="S679" s="254"/>
      <c r="T679" s="25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56" t="s">
        <v>178</v>
      </c>
      <c r="AU679" s="256" t="s">
        <v>81</v>
      </c>
      <c r="AV679" s="15" t="s">
        <v>175</v>
      </c>
      <c r="AW679" s="15" t="s">
        <v>33</v>
      </c>
      <c r="AX679" s="15" t="s">
        <v>79</v>
      </c>
      <c r="AY679" s="256" t="s">
        <v>166</v>
      </c>
    </row>
    <row r="680" s="2" customFormat="1" ht="16.5" customHeight="1">
      <c r="A680" s="40"/>
      <c r="B680" s="41"/>
      <c r="C680" s="206" t="s">
        <v>690</v>
      </c>
      <c r="D680" s="206" t="s">
        <v>170</v>
      </c>
      <c r="E680" s="207" t="s">
        <v>691</v>
      </c>
      <c r="F680" s="208" t="s">
        <v>692</v>
      </c>
      <c r="G680" s="209" t="s">
        <v>339</v>
      </c>
      <c r="H680" s="210">
        <v>16</v>
      </c>
      <c r="I680" s="211"/>
      <c r="J680" s="212">
        <f>ROUND(I680*H680,2)</f>
        <v>0</v>
      </c>
      <c r="K680" s="208" t="s">
        <v>174</v>
      </c>
      <c r="L680" s="46"/>
      <c r="M680" s="213" t="s">
        <v>19</v>
      </c>
      <c r="N680" s="214" t="s">
        <v>42</v>
      </c>
      <c r="O680" s="86"/>
      <c r="P680" s="215">
        <f>O680*H680</f>
        <v>0</v>
      </c>
      <c r="Q680" s="215">
        <v>7.4474E-06</v>
      </c>
      <c r="R680" s="215">
        <f>Q680*H680</f>
        <v>0.0001191584</v>
      </c>
      <c r="S680" s="215">
        <v>0</v>
      </c>
      <c r="T680" s="216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7" t="s">
        <v>175</v>
      </c>
      <c r="AT680" s="217" t="s">
        <v>170</v>
      </c>
      <c r="AU680" s="217" t="s">
        <v>81</v>
      </c>
      <c r="AY680" s="19" t="s">
        <v>166</v>
      </c>
      <c r="BE680" s="218">
        <f>IF(N680="základní",J680,0)</f>
        <v>0</v>
      </c>
      <c r="BF680" s="218">
        <f>IF(N680="snížená",J680,0)</f>
        <v>0</v>
      </c>
      <c r="BG680" s="218">
        <f>IF(N680="zákl. přenesená",J680,0)</f>
        <v>0</v>
      </c>
      <c r="BH680" s="218">
        <f>IF(N680="sníž. přenesená",J680,0)</f>
        <v>0</v>
      </c>
      <c r="BI680" s="218">
        <f>IF(N680="nulová",J680,0)</f>
        <v>0</v>
      </c>
      <c r="BJ680" s="19" t="s">
        <v>79</v>
      </c>
      <c r="BK680" s="218">
        <f>ROUND(I680*H680,2)</f>
        <v>0</v>
      </c>
      <c r="BL680" s="19" t="s">
        <v>175</v>
      </c>
      <c r="BM680" s="217" t="s">
        <v>693</v>
      </c>
    </row>
    <row r="681" s="2" customFormat="1">
      <c r="A681" s="40"/>
      <c r="B681" s="41"/>
      <c r="C681" s="42"/>
      <c r="D681" s="219" t="s">
        <v>176</v>
      </c>
      <c r="E681" s="42"/>
      <c r="F681" s="220" t="s">
        <v>694</v>
      </c>
      <c r="G681" s="42"/>
      <c r="H681" s="42"/>
      <c r="I681" s="221"/>
      <c r="J681" s="42"/>
      <c r="K681" s="42"/>
      <c r="L681" s="46"/>
      <c r="M681" s="222"/>
      <c r="N681" s="223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176</v>
      </c>
      <c r="AU681" s="19" t="s">
        <v>81</v>
      </c>
    </row>
    <row r="682" s="13" customFormat="1">
      <c r="A682" s="13"/>
      <c r="B682" s="224"/>
      <c r="C682" s="225"/>
      <c r="D682" s="226" t="s">
        <v>178</v>
      </c>
      <c r="E682" s="227" t="s">
        <v>19</v>
      </c>
      <c r="F682" s="228" t="s">
        <v>179</v>
      </c>
      <c r="G682" s="225"/>
      <c r="H682" s="227" t="s">
        <v>19</v>
      </c>
      <c r="I682" s="229"/>
      <c r="J682" s="225"/>
      <c r="K682" s="225"/>
      <c r="L682" s="230"/>
      <c r="M682" s="231"/>
      <c r="N682" s="232"/>
      <c r="O682" s="232"/>
      <c r="P682" s="232"/>
      <c r="Q682" s="232"/>
      <c r="R682" s="232"/>
      <c r="S682" s="232"/>
      <c r="T682" s="23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4" t="s">
        <v>178</v>
      </c>
      <c r="AU682" s="234" t="s">
        <v>81</v>
      </c>
      <c r="AV682" s="13" t="s">
        <v>79</v>
      </c>
      <c r="AW682" s="13" t="s">
        <v>33</v>
      </c>
      <c r="AX682" s="13" t="s">
        <v>71</v>
      </c>
      <c r="AY682" s="234" t="s">
        <v>166</v>
      </c>
    </row>
    <row r="683" s="13" customFormat="1">
      <c r="A683" s="13"/>
      <c r="B683" s="224"/>
      <c r="C683" s="225"/>
      <c r="D683" s="226" t="s">
        <v>178</v>
      </c>
      <c r="E683" s="227" t="s">
        <v>19</v>
      </c>
      <c r="F683" s="228" t="s">
        <v>181</v>
      </c>
      <c r="G683" s="225"/>
      <c r="H683" s="227" t="s">
        <v>19</v>
      </c>
      <c r="I683" s="229"/>
      <c r="J683" s="225"/>
      <c r="K683" s="225"/>
      <c r="L683" s="230"/>
      <c r="M683" s="231"/>
      <c r="N683" s="232"/>
      <c r="O683" s="232"/>
      <c r="P683" s="232"/>
      <c r="Q683" s="232"/>
      <c r="R683" s="232"/>
      <c r="S683" s="232"/>
      <c r="T683" s="23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4" t="s">
        <v>178</v>
      </c>
      <c r="AU683" s="234" t="s">
        <v>81</v>
      </c>
      <c r="AV683" s="13" t="s">
        <v>79</v>
      </c>
      <c r="AW683" s="13" t="s">
        <v>33</v>
      </c>
      <c r="AX683" s="13" t="s">
        <v>71</v>
      </c>
      <c r="AY683" s="234" t="s">
        <v>166</v>
      </c>
    </row>
    <row r="684" s="13" customFormat="1">
      <c r="A684" s="13"/>
      <c r="B684" s="224"/>
      <c r="C684" s="225"/>
      <c r="D684" s="226" t="s">
        <v>178</v>
      </c>
      <c r="E684" s="227" t="s">
        <v>19</v>
      </c>
      <c r="F684" s="228" t="s">
        <v>695</v>
      </c>
      <c r="G684" s="225"/>
      <c r="H684" s="227" t="s">
        <v>19</v>
      </c>
      <c r="I684" s="229"/>
      <c r="J684" s="225"/>
      <c r="K684" s="225"/>
      <c r="L684" s="230"/>
      <c r="M684" s="231"/>
      <c r="N684" s="232"/>
      <c r="O684" s="232"/>
      <c r="P684" s="232"/>
      <c r="Q684" s="232"/>
      <c r="R684" s="232"/>
      <c r="S684" s="232"/>
      <c r="T684" s="23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4" t="s">
        <v>178</v>
      </c>
      <c r="AU684" s="234" t="s">
        <v>81</v>
      </c>
      <c r="AV684" s="13" t="s">
        <v>79</v>
      </c>
      <c r="AW684" s="13" t="s">
        <v>33</v>
      </c>
      <c r="AX684" s="13" t="s">
        <v>71</v>
      </c>
      <c r="AY684" s="234" t="s">
        <v>166</v>
      </c>
    </row>
    <row r="685" s="14" customFormat="1">
      <c r="A685" s="14"/>
      <c r="B685" s="235"/>
      <c r="C685" s="236"/>
      <c r="D685" s="226" t="s">
        <v>178</v>
      </c>
      <c r="E685" s="237" t="s">
        <v>19</v>
      </c>
      <c r="F685" s="238" t="s">
        <v>696</v>
      </c>
      <c r="G685" s="236"/>
      <c r="H685" s="239">
        <v>16</v>
      </c>
      <c r="I685" s="240"/>
      <c r="J685" s="236"/>
      <c r="K685" s="236"/>
      <c r="L685" s="241"/>
      <c r="M685" s="242"/>
      <c r="N685" s="243"/>
      <c r="O685" s="243"/>
      <c r="P685" s="243"/>
      <c r="Q685" s="243"/>
      <c r="R685" s="243"/>
      <c r="S685" s="243"/>
      <c r="T685" s="24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5" t="s">
        <v>178</v>
      </c>
      <c r="AU685" s="245" t="s">
        <v>81</v>
      </c>
      <c r="AV685" s="14" t="s">
        <v>81</v>
      </c>
      <c r="AW685" s="14" t="s">
        <v>33</v>
      </c>
      <c r="AX685" s="14" t="s">
        <v>71</v>
      </c>
      <c r="AY685" s="245" t="s">
        <v>166</v>
      </c>
    </row>
    <row r="686" s="15" customFormat="1">
      <c r="A686" s="15"/>
      <c r="B686" s="246"/>
      <c r="C686" s="247"/>
      <c r="D686" s="226" t="s">
        <v>178</v>
      </c>
      <c r="E686" s="248" t="s">
        <v>19</v>
      </c>
      <c r="F686" s="249" t="s">
        <v>183</v>
      </c>
      <c r="G686" s="247"/>
      <c r="H686" s="250">
        <v>16</v>
      </c>
      <c r="I686" s="251"/>
      <c r="J686" s="247"/>
      <c r="K686" s="247"/>
      <c r="L686" s="252"/>
      <c r="M686" s="253"/>
      <c r="N686" s="254"/>
      <c r="O686" s="254"/>
      <c r="P686" s="254"/>
      <c r="Q686" s="254"/>
      <c r="R686" s="254"/>
      <c r="S686" s="254"/>
      <c r="T686" s="25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6" t="s">
        <v>178</v>
      </c>
      <c r="AU686" s="256" t="s">
        <v>81</v>
      </c>
      <c r="AV686" s="15" t="s">
        <v>175</v>
      </c>
      <c r="AW686" s="15" t="s">
        <v>33</v>
      </c>
      <c r="AX686" s="15" t="s">
        <v>79</v>
      </c>
      <c r="AY686" s="256" t="s">
        <v>166</v>
      </c>
    </row>
    <row r="687" s="2" customFormat="1" ht="16.5" customHeight="1">
      <c r="A687" s="40"/>
      <c r="B687" s="41"/>
      <c r="C687" s="206" t="s">
        <v>439</v>
      </c>
      <c r="D687" s="206" t="s">
        <v>170</v>
      </c>
      <c r="E687" s="207" t="s">
        <v>697</v>
      </c>
      <c r="F687" s="208" t="s">
        <v>698</v>
      </c>
      <c r="G687" s="209" t="s">
        <v>339</v>
      </c>
      <c r="H687" s="210">
        <v>8</v>
      </c>
      <c r="I687" s="211"/>
      <c r="J687" s="212">
        <f>ROUND(I687*H687,2)</f>
        <v>0</v>
      </c>
      <c r="K687" s="208" t="s">
        <v>19</v>
      </c>
      <c r="L687" s="46"/>
      <c r="M687" s="213" t="s">
        <v>19</v>
      </c>
      <c r="N687" s="214" t="s">
        <v>42</v>
      </c>
      <c r="O687" s="86"/>
      <c r="P687" s="215">
        <f>O687*H687</f>
        <v>0</v>
      </c>
      <c r="Q687" s="215">
        <v>0</v>
      </c>
      <c r="R687" s="215">
        <f>Q687*H687</f>
        <v>0</v>
      </c>
      <c r="S687" s="215">
        <v>0</v>
      </c>
      <c r="T687" s="216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175</v>
      </c>
      <c r="AT687" s="217" t="s">
        <v>170</v>
      </c>
      <c r="AU687" s="217" t="s">
        <v>81</v>
      </c>
      <c r="AY687" s="19" t="s">
        <v>166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9" t="s">
        <v>79</v>
      </c>
      <c r="BK687" s="218">
        <f>ROUND(I687*H687,2)</f>
        <v>0</v>
      </c>
      <c r="BL687" s="19" t="s">
        <v>175</v>
      </c>
      <c r="BM687" s="217" t="s">
        <v>699</v>
      </c>
    </row>
    <row r="688" s="13" customFormat="1">
      <c r="A688" s="13"/>
      <c r="B688" s="224"/>
      <c r="C688" s="225"/>
      <c r="D688" s="226" t="s">
        <v>178</v>
      </c>
      <c r="E688" s="227" t="s">
        <v>19</v>
      </c>
      <c r="F688" s="228" t="s">
        <v>179</v>
      </c>
      <c r="G688" s="225"/>
      <c r="H688" s="227" t="s">
        <v>19</v>
      </c>
      <c r="I688" s="229"/>
      <c r="J688" s="225"/>
      <c r="K688" s="225"/>
      <c r="L688" s="230"/>
      <c r="M688" s="231"/>
      <c r="N688" s="232"/>
      <c r="O688" s="232"/>
      <c r="P688" s="232"/>
      <c r="Q688" s="232"/>
      <c r="R688" s="232"/>
      <c r="S688" s="232"/>
      <c r="T688" s="23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4" t="s">
        <v>178</v>
      </c>
      <c r="AU688" s="234" t="s">
        <v>81</v>
      </c>
      <c r="AV688" s="13" t="s">
        <v>79</v>
      </c>
      <c r="AW688" s="13" t="s">
        <v>33</v>
      </c>
      <c r="AX688" s="13" t="s">
        <v>71</v>
      </c>
      <c r="AY688" s="234" t="s">
        <v>166</v>
      </c>
    </row>
    <row r="689" s="13" customFormat="1">
      <c r="A689" s="13"/>
      <c r="B689" s="224"/>
      <c r="C689" s="225"/>
      <c r="D689" s="226" t="s">
        <v>178</v>
      </c>
      <c r="E689" s="227" t="s">
        <v>19</v>
      </c>
      <c r="F689" s="228" t="s">
        <v>181</v>
      </c>
      <c r="G689" s="225"/>
      <c r="H689" s="227" t="s">
        <v>19</v>
      </c>
      <c r="I689" s="229"/>
      <c r="J689" s="225"/>
      <c r="K689" s="225"/>
      <c r="L689" s="230"/>
      <c r="M689" s="231"/>
      <c r="N689" s="232"/>
      <c r="O689" s="232"/>
      <c r="P689" s="232"/>
      <c r="Q689" s="232"/>
      <c r="R689" s="232"/>
      <c r="S689" s="232"/>
      <c r="T689" s="23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4" t="s">
        <v>178</v>
      </c>
      <c r="AU689" s="234" t="s">
        <v>81</v>
      </c>
      <c r="AV689" s="13" t="s">
        <v>79</v>
      </c>
      <c r="AW689" s="13" t="s">
        <v>33</v>
      </c>
      <c r="AX689" s="13" t="s">
        <v>71</v>
      </c>
      <c r="AY689" s="234" t="s">
        <v>166</v>
      </c>
    </row>
    <row r="690" s="13" customFormat="1">
      <c r="A690" s="13"/>
      <c r="B690" s="224"/>
      <c r="C690" s="225"/>
      <c r="D690" s="226" t="s">
        <v>178</v>
      </c>
      <c r="E690" s="227" t="s">
        <v>19</v>
      </c>
      <c r="F690" s="228" t="s">
        <v>700</v>
      </c>
      <c r="G690" s="225"/>
      <c r="H690" s="227" t="s">
        <v>19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178</v>
      </c>
      <c r="AU690" s="234" t="s">
        <v>81</v>
      </c>
      <c r="AV690" s="13" t="s">
        <v>79</v>
      </c>
      <c r="AW690" s="13" t="s">
        <v>33</v>
      </c>
      <c r="AX690" s="13" t="s">
        <v>71</v>
      </c>
      <c r="AY690" s="234" t="s">
        <v>166</v>
      </c>
    </row>
    <row r="691" s="13" customFormat="1">
      <c r="A691" s="13"/>
      <c r="B691" s="224"/>
      <c r="C691" s="225"/>
      <c r="D691" s="226" t="s">
        <v>178</v>
      </c>
      <c r="E691" s="227" t="s">
        <v>19</v>
      </c>
      <c r="F691" s="228" t="s">
        <v>701</v>
      </c>
      <c r="G691" s="225"/>
      <c r="H691" s="227" t="s">
        <v>19</v>
      </c>
      <c r="I691" s="229"/>
      <c r="J691" s="225"/>
      <c r="K691" s="225"/>
      <c r="L691" s="230"/>
      <c r="M691" s="231"/>
      <c r="N691" s="232"/>
      <c r="O691" s="232"/>
      <c r="P691" s="232"/>
      <c r="Q691" s="232"/>
      <c r="R691" s="232"/>
      <c r="S691" s="232"/>
      <c r="T691" s="23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4" t="s">
        <v>178</v>
      </c>
      <c r="AU691" s="234" t="s">
        <v>81</v>
      </c>
      <c r="AV691" s="13" t="s">
        <v>79</v>
      </c>
      <c r="AW691" s="13" t="s">
        <v>33</v>
      </c>
      <c r="AX691" s="13" t="s">
        <v>71</v>
      </c>
      <c r="AY691" s="234" t="s">
        <v>166</v>
      </c>
    </row>
    <row r="692" s="13" customFormat="1">
      <c r="A692" s="13"/>
      <c r="B692" s="224"/>
      <c r="C692" s="225"/>
      <c r="D692" s="226" t="s">
        <v>178</v>
      </c>
      <c r="E692" s="227" t="s">
        <v>19</v>
      </c>
      <c r="F692" s="228" t="s">
        <v>702</v>
      </c>
      <c r="G692" s="225"/>
      <c r="H692" s="227" t="s">
        <v>19</v>
      </c>
      <c r="I692" s="229"/>
      <c r="J692" s="225"/>
      <c r="K692" s="225"/>
      <c r="L692" s="230"/>
      <c r="M692" s="231"/>
      <c r="N692" s="232"/>
      <c r="O692" s="232"/>
      <c r="P692" s="232"/>
      <c r="Q692" s="232"/>
      <c r="R692" s="232"/>
      <c r="S692" s="232"/>
      <c r="T692" s="23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4" t="s">
        <v>178</v>
      </c>
      <c r="AU692" s="234" t="s">
        <v>81</v>
      </c>
      <c r="AV692" s="13" t="s">
        <v>79</v>
      </c>
      <c r="AW692" s="13" t="s">
        <v>33</v>
      </c>
      <c r="AX692" s="13" t="s">
        <v>71</v>
      </c>
      <c r="AY692" s="234" t="s">
        <v>166</v>
      </c>
    </row>
    <row r="693" s="13" customFormat="1">
      <c r="A693" s="13"/>
      <c r="B693" s="224"/>
      <c r="C693" s="225"/>
      <c r="D693" s="226" t="s">
        <v>178</v>
      </c>
      <c r="E693" s="227" t="s">
        <v>19</v>
      </c>
      <c r="F693" s="228" t="s">
        <v>703</v>
      </c>
      <c r="G693" s="225"/>
      <c r="H693" s="227" t="s">
        <v>19</v>
      </c>
      <c r="I693" s="229"/>
      <c r="J693" s="225"/>
      <c r="K693" s="225"/>
      <c r="L693" s="230"/>
      <c r="M693" s="231"/>
      <c r="N693" s="232"/>
      <c r="O693" s="232"/>
      <c r="P693" s="232"/>
      <c r="Q693" s="232"/>
      <c r="R693" s="232"/>
      <c r="S693" s="232"/>
      <c r="T693" s="23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4" t="s">
        <v>178</v>
      </c>
      <c r="AU693" s="234" t="s">
        <v>81</v>
      </c>
      <c r="AV693" s="13" t="s">
        <v>79</v>
      </c>
      <c r="AW693" s="13" t="s">
        <v>33</v>
      </c>
      <c r="AX693" s="13" t="s">
        <v>71</v>
      </c>
      <c r="AY693" s="234" t="s">
        <v>166</v>
      </c>
    </row>
    <row r="694" s="14" customFormat="1">
      <c r="A694" s="14"/>
      <c r="B694" s="235"/>
      <c r="C694" s="236"/>
      <c r="D694" s="226" t="s">
        <v>178</v>
      </c>
      <c r="E694" s="237" t="s">
        <v>19</v>
      </c>
      <c r="F694" s="238" t="s">
        <v>200</v>
      </c>
      <c r="G694" s="236"/>
      <c r="H694" s="239">
        <v>8</v>
      </c>
      <c r="I694" s="240"/>
      <c r="J694" s="236"/>
      <c r="K694" s="236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178</v>
      </c>
      <c r="AU694" s="245" t="s">
        <v>81</v>
      </c>
      <c r="AV694" s="14" t="s">
        <v>81</v>
      </c>
      <c r="AW694" s="14" t="s">
        <v>33</v>
      </c>
      <c r="AX694" s="14" t="s">
        <v>71</v>
      </c>
      <c r="AY694" s="245" t="s">
        <v>166</v>
      </c>
    </row>
    <row r="695" s="15" customFormat="1">
      <c r="A695" s="15"/>
      <c r="B695" s="246"/>
      <c r="C695" s="247"/>
      <c r="D695" s="226" t="s">
        <v>178</v>
      </c>
      <c r="E695" s="248" t="s">
        <v>19</v>
      </c>
      <c r="F695" s="249" t="s">
        <v>183</v>
      </c>
      <c r="G695" s="247"/>
      <c r="H695" s="250">
        <v>8</v>
      </c>
      <c r="I695" s="251"/>
      <c r="J695" s="247"/>
      <c r="K695" s="247"/>
      <c r="L695" s="252"/>
      <c r="M695" s="253"/>
      <c r="N695" s="254"/>
      <c r="O695" s="254"/>
      <c r="P695" s="254"/>
      <c r="Q695" s="254"/>
      <c r="R695" s="254"/>
      <c r="S695" s="254"/>
      <c r="T695" s="25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56" t="s">
        <v>178</v>
      </c>
      <c r="AU695" s="256" t="s">
        <v>81</v>
      </c>
      <c r="AV695" s="15" t="s">
        <v>175</v>
      </c>
      <c r="AW695" s="15" t="s">
        <v>33</v>
      </c>
      <c r="AX695" s="15" t="s">
        <v>79</v>
      </c>
      <c r="AY695" s="256" t="s">
        <v>166</v>
      </c>
    </row>
    <row r="696" s="2" customFormat="1" ht="24.15" customHeight="1">
      <c r="A696" s="40"/>
      <c r="B696" s="41"/>
      <c r="C696" s="206" t="s">
        <v>704</v>
      </c>
      <c r="D696" s="206" t="s">
        <v>170</v>
      </c>
      <c r="E696" s="207" t="s">
        <v>705</v>
      </c>
      <c r="F696" s="208" t="s">
        <v>706</v>
      </c>
      <c r="G696" s="209" t="s">
        <v>199</v>
      </c>
      <c r="H696" s="210">
        <v>249.19999999999999</v>
      </c>
      <c r="I696" s="211"/>
      <c r="J696" s="212">
        <f>ROUND(I696*H696,2)</f>
        <v>0</v>
      </c>
      <c r="K696" s="208" t="s">
        <v>174</v>
      </c>
      <c r="L696" s="46"/>
      <c r="M696" s="213" t="s">
        <v>19</v>
      </c>
      <c r="N696" s="214" t="s">
        <v>42</v>
      </c>
      <c r="O696" s="86"/>
      <c r="P696" s="215">
        <f>O696*H696</f>
        <v>0</v>
      </c>
      <c r="Q696" s="215">
        <v>3.3000000000000003E-05</v>
      </c>
      <c r="R696" s="215">
        <f>Q696*H696</f>
        <v>0.008223600000000001</v>
      </c>
      <c r="S696" s="215">
        <v>0</v>
      </c>
      <c r="T696" s="216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17" t="s">
        <v>175</v>
      </c>
      <c r="AT696" s="217" t="s">
        <v>170</v>
      </c>
      <c r="AU696" s="217" t="s">
        <v>81</v>
      </c>
      <c r="AY696" s="19" t="s">
        <v>166</v>
      </c>
      <c r="BE696" s="218">
        <f>IF(N696="základní",J696,0)</f>
        <v>0</v>
      </c>
      <c r="BF696" s="218">
        <f>IF(N696="snížená",J696,0)</f>
        <v>0</v>
      </c>
      <c r="BG696" s="218">
        <f>IF(N696="zákl. přenesená",J696,0)</f>
        <v>0</v>
      </c>
      <c r="BH696" s="218">
        <f>IF(N696="sníž. přenesená",J696,0)</f>
        <v>0</v>
      </c>
      <c r="BI696" s="218">
        <f>IF(N696="nulová",J696,0)</f>
        <v>0</v>
      </c>
      <c r="BJ696" s="19" t="s">
        <v>79</v>
      </c>
      <c r="BK696" s="218">
        <f>ROUND(I696*H696,2)</f>
        <v>0</v>
      </c>
      <c r="BL696" s="19" t="s">
        <v>175</v>
      </c>
      <c r="BM696" s="217" t="s">
        <v>707</v>
      </c>
    </row>
    <row r="697" s="2" customFormat="1">
      <c r="A697" s="40"/>
      <c r="B697" s="41"/>
      <c r="C697" s="42"/>
      <c r="D697" s="219" t="s">
        <v>176</v>
      </c>
      <c r="E697" s="42"/>
      <c r="F697" s="220" t="s">
        <v>708</v>
      </c>
      <c r="G697" s="42"/>
      <c r="H697" s="42"/>
      <c r="I697" s="221"/>
      <c r="J697" s="42"/>
      <c r="K697" s="42"/>
      <c r="L697" s="46"/>
      <c r="M697" s="222"/>
      <c r="N697" s="223"/>
      <c r="O697" s="86"/>
      <c r="P697" s="86"/>
      <c r="Q697" s="86"/>
      <c r="R697" s="86"/>
      <c r="S697" s="86"/>
      <c r="T697" s="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9" t="s">
        <v>176</v>
      </c>
      <c r="AU697" s="19" t="s">
        <v>81</v>
      </c>
    </row>
    <row r="698" s="13" customFormat="1">
      <c r="A698" s="13"/>
      <c r="B698" s="224"/>
      <c r="C698" s="225"/>
      <c r="D698" s="226" t="s">
        <v>178</v>
      </c>
      <c r="E698" s="227" t="s">
        <v>19</v>
      </c>
      <c r="F698" s="228" t="s">
        <v>179</v>
      </c>
      <c r="G698" s="225"/>
      <c r="H698" s="227" t="s">
        <v>19</v>
      </c>
      <c r="I698" s="229"/>
      <c r="J698" s="225"/>
      <c r="K698" s="225"/>
      <c r="L698" s="230"/>
      <c r="M698" s="231"/>
      <c r="N698" s="232"/>
      <c r="O698" s="232"/>
      <c r="P698" s="232"/>
      <c r="Q698" s="232"/>
      <c r="R698" s="232"/>
      <c r="S698" s="232"/>
      <c r="T698" s="23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4" t="s">
        <v>178</v>
      </c>
      <c r="AU698" s="234" t="s">
        <v>81</v>
      </c>
      <c r="AV698" s="13" t="s">
        <v>79</v>
      </c>
      <c r="AW698" s="13" t="s">
        <v>33</v>
      </c>
      <c r="AX698" s="13" t="s">
        <v>71</v>
      </c>
      <c r="AY698" s="234" t="s">
        <v>166</v>
      </c>
    </row>
    <row r="699" s="13" customFormat="1">
      <c r="A699" s="13"/>
      <c r="B699" s="224"/>
      <c r="C699" s="225"/>
      <c r="D699" s="226" t="s">
        <v>178</v>
      </c>
      <c r="E699" s="227" t="s">
        <v>19</v>
      </c>
      <c r="F699" s="228" t="s">
        <v>181</v>
      </c>
      <c r="G699" s="225"/>
      <c r="H699" s="227" t="s">
        <v>19</v>
      </c>
      <c r="I699" s="229"/>
      <c r="J699" s="225"/>
      <c r="K699" s="225"/>
      <c r="L699" s="230"/>
      <c r="M699" s="231"/>
      <c r="N699" s="232"/>
      <c r="O699" s="232"/>
      <c r="P699" s="232"/>
      <c r="Q699" s="232"/>
      <c r="R699" s="232"/>
      <c r="S699" s="232"/>
      <c r="T699" s="23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4" t="s">
        <v>178</v>
      </c>
      <c r="AU699" s="234" t="s">
        <v>81</v>
      </c>
      <c r="AV699" s="13" t="s">
        <v>79</v>
      </c>
      <c r="AW699" s="13" t="s">
        <v>33</v>
      </c>
      <c r="AX699" s="13" t="s">
        <v>71</v>
      </c>
      <c r="AY699" s="234" t="s">
        <v>166</v>
      </c>
    </row>
    <row r="700" s="14" customFormat="1">
      <c r="A700" s="14"/>
      <c r="B700" s="235"/>
      <c r="C700" s="236"/>
      <c r="D700" s="226" t="s">
        <v>178</v>
      </c>
      <c r="E700" s="237" t="s">
        <v>19</v>
      </c>
      <c r="F700" s="238" t="s">
        <v>709</v>
      </c>
      <c r="G700" s="236"/>
      <c r="H700" s="239">
        <v>249.19999999999999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178</v>
      </c>
      <c r="AU700" s="245" t="s">
        <v>81</v>
      </c>
      <c r="AV700" s="14" t="s">
        <v>81</v>
      </c>
      <c r="AW700" s="14" t="s">
        <v>33</v>
      </c>
      <c r="AX700" s="14" t="s">
        <v>71</v>
      </c>
      <c r="AY700" s="245" t="s">
        <v>166</v>
      </c>
    </row>
    <row r="701" s="15" customFormat="1">
      <c r="A701" s="15"/>
      <c r="B701" s="246"/>
      <c r="C701" s="247"/>
      <c r="D701" s="226" t="s">
        <v>178</v>
      </c>
      <c r="E701" s="248" t="s">
        <v>19</v>
      </c>
      <c r="F701" s="249" t="s">
        <v>183</v>
      </c>
      <c r="G701" s="247"/>
      <c r="H701" s="250">
        <v>249.19999999999999</v>
      </c>
      <c r="I701" s="251"/>
      <c r="J701" s="247"/>
      <c r="K701" s="247"/>
      <c r="L701" s="252"/>
      <c r="M701" s="253"/>
      <c r="N701" s="254"/>
      <c r="O701" s="254"/>
      <c r="P701" s="254"/>
      <c r="Q701" s="254"/>
      <c r="R701" s="254"/>
      <c r="S701" s="254"/>
      <c r="T701" s="25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6" t="s">
        <v>178</v>
      </c>
      <c r="AU701" s="256" t="s">
        <v>81</v>
      </c>
      <c r="AV701" s="15" t="s">
        <v>175</v>
      </c>
      <c r="AW701" s="15" t="s">
        <v>33</v>
      </c>
      <c r="AX701" s="15" t="s">
        <v>79</v>
      </c>
      <c r="AY701" s="256" t="s">
        <v>166</v>
      </c>
    </row>
    <row r="702" s="12" customFormat="1" ht="22.8" customHeight="1">
      <c r="A702" s="12"/>
      <c r="B702" s="190"/>
      <c r="C702" s="191"/>
      <c r="D702" s="192" t="s">
        <v>70</v>
      </c>
      <c r="E702" s="204" t="s">
        <v>475</v>
      </c>
      <c r="F702" s="204" t="s">
        <v>710</v>
      </c>
      <c r="G702" s="191"/>
      <c r="H702" s="191"/>
      <c r="I702" s="194"/>
      <c r="J702" s="205">
        <f>BK702</f>
        <v>0</v>
      </c>
      <c r="K702" s="191"/>
      <c r="L702" s="196"/>
      <c r="M702" s="197"/>
      <c r="N702" s="198"/>
      <c r="O702" s="198"/>
      <c r="P702" s="199">
        <f>SUM(P703:P822)</f>
        <v>0</v>
      </c>
      <c r="Q702" s="198"/>
      <c r="R702" s="199">
        <f>SUM(R703:R822)</f>
        <v>0</v>
      </c>
      <c r="S702" s="198"/>
      <c r="T702" s="200">
        <f>SUM(T703:T822)</f>
        <v>77.667434999999983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01" t="s">
        <v>79</v>
      </c>
      <c r="AT702" s="202" t="s">
        <v>70</v>
      </c>
      <c r="AU702" s="202" t="s">
        <v>79</v>
      </c>
      <c r="AY702" s="201" t="s">
        <v>166</v>
      </c>
      <c r="BK702" s="203">
        <f>SUM(BK703:BK822)</f>
        <v>0</v>
      </c>
    </row>
    <row r="703" s="2" customFormat="1" ht="24.15" customHeight="1">
      <c r="A703" s="40"/>
      <c r="B703" s="41"/>
      <c r="C703" s="206" t="s">
        <v>445</v>
      </c>
      <c r="D703" s="206" t="s">
        <v>170</v>
      </c>
      <c r="E703" s="207" t="s">
        <v>711</v>
      </c>
      <c r="F703" s="208" t="s">
        <v>712</v>
      </c>
      <c r="G703" s="209" t="s">
        <v>173</v>
      </c>
      <c r="H703" s="210">
        <v>0.442</v>
      </c>
      <c r="I703" s="211"/>
      <c r="J703" s="212">
        <f>ROUND(I703*H703,2)</f>
        <v>0</v>
      </c>
      <c r="K703" s="208" t="s">
        <v>174</v>
      </c>
      <c r="L703" s="46"/>
      <c r="M703" s="213" t="s">
        <v>19</v>
      </c>
      <c r="N703" s="214" t="s">
        <v>42</v>
      </c>
      <c r="O703" s="86"/>
      <c r="P703" s="215">
        <f>O703*H703</f>
        <v>0</v>
      </c>
      <c r="Q703" s="215">
        <v>0</v>
      </c>
      <c r="R703" s="215">
        <f>Q703*H703</f>
        <v>0</v>
      </c>
      <c r="S703" s="215">
        <v>1.8</v>
      </c>
      <c r="T703" s="216">
        <f>S703*H703</f>
        <v>0.79559999999999997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7" t="s">
        <v>175</v>
      </c>
      <c r="AT703" s="217" t="s">
        <v>170</v>
      </c>
      <c r="AU703" s="217" t="s">
        <v>81</v>
      </c>
      <c r="AY703" s="19" t="s">
        <v>166</v>
      </c>
      <c r="BE703" s="218">
        <f>IF(N703="základní",J703,0)</f>
        <v>0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19" t="s">
        <v>79</v>
      </c>
      <c r="BK703" s="218">
        <f>ROUND(I703*H703,2)</f>
        <v>0</v>
      </c>
      <c r="BL703" s="19" t="s">
        <v>175</v>
      </c>
      <c r="BM703" s="217" t="s">
        <v>713</v>
      </c>
    </row>
    <row r="704" s="2" customFormat="1">
      <c r="A704" s="40"/>
      <c r="B704" s="41"/>
      <c r="C704" s="42"/>
      <c r="D704" s="219" t="s">
        <v>176</v>
      </c>
      <c r="E704" s="42"/>
      <c r="F704" s="220" t="s">
        <v>714</v>
      </c>
      <c r="G704" s="42"/>
      <c r="H704" s="42"/>
      <c r="I704" s="221"/>
      <c r="J704" s="42"/>
      <c r="K704" s="42"/>
      <c r="L704" s="46"/>
      <c r="M704" s="222"/>
      <c r="N704" s="223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176</v>
      </c>
      <c r="AU704" s="19" t="s">
        <v>81</v>
      </c>
    </row>
    <row r="705" s="13" customFormat="1">
      <c r="A705" s="13"/>
      <c r="B705" s="224"/>
      <c r="C705" s="225"/>
      <c r="D705" s="226" t="s">
        <v>178</v>
      </c>
      <c r="E705" s="227" t="s">
        <v>19</v>
      </c>
      <c r="F705" s="228" t="s">
        <v>179</v>
      </c>
      <c r="G705" s="225"/>
      <c r="H705" s="227" t="s">
        <v>19</v>
      </c>
      <c r="I705" s="229"/>
      <c r="J705" s="225"/>
      <c r="K705" s="225"/>
      <c r="L705" s="230"/>
      <c r="M705" s="231"/>
      <c r="N705" s="232"/>
      <c r="O705" s="232"/>
      <c r="P705" s="232"/>
      <c r="Q705" s="232"/>
      <c r="R705" s="232"/>
      <c r="S705" s="232"/>
      <c r="T705" s="23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4" t="s">
        <v>178</v>
      </c>
      <c r="AU705" s="234" t="s">
        <v>81</v>
      </c>
      <c r="AV705" s="13" t="s">
        <v>79</v>
      </c>
      <c r="AW705" s="13" t="s">
        <v>33</v>
      </c>
      <c r="AX705" s="13" t="s">
        <v>71</v>
      </c>
      <c r="AY705" s="234" t="s">
        <v>166</v>
      </c>
    </row>
    <row r="706" s="13" customFormat="1">
      <c r="A706" s="13"/>
      <c r="B706" s="224"/>
      <c r="C706" s="225"/>
      <c r="D706" s="226" t="s">
        <v>178</v>
      </c>
      <c r="E706" s="227" t="s">
        <v>19</v>
      </c>
      <c r="F706" s="228" t="s">
        <v>181</v>
      </c>
      <c r="G706" s="225"/>
      <c r="H706" s="227" t="s">
        <v>19</v>
      </c>
      <c r="I706" s="229"/>
      <c r="J706" s="225"/>
      <c r="K706" s="225"/>
      <c r="L706" s="230"/>
      <c r="M706" s="231"/>
      <c r="N706" s="232"/>
      <c r="O706" s="232"/>
      <c r="P706" s="232"/>
      <c r="Q706" s="232"/>
      <c r="R706" s="232"/>
      <c r="S706" s="232"/>
      <c r="T706" s="23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4" t="s">
        <v>178</v>
      </c>
      <c r="AU706" s="234" t="s">
        <v>81</v>
      </c>
      <c r="AV706" s="13" t="s">
        <v>79</v>
      </c>
      <c r="AW706" s="13" t="s">
        <v>33</v>
      </c>
      <c r="AX706" s="13" t="s">
        <v>71</v>
      </c>
      <c r="AY706" s="234" t="s">
        <v>166</v>
      </c>
    </row>
    <row r="707" s="14" customFormat="1">
      <c r="A707" s="14"/>
      <c r="B707" s="235"/>
      <c r="C707" s="236"/>
      <c r="D707" s="226" t="s">
        <v>178</v>
      </c>
      <c r="E707" s="237" t="s">
        <v>19</v>
      </c>
      <c r="F707" s="238" t="s">
        <v>715</v>
      </c>
      <c r="G707" s="236"/>
      <c r="H707" s="239">
        <v>0.442</v>
      </c>
      <c r="I707" s="240"/>
      <c r="J707" s="236"/>
      <c r="K707" s="236"/>
      <c r="L707" s="241"/>
      <c r="M707" s="242"/>
      <c r="N707" s="243"/>
      <c r="O707" s="243"/>
      <c r="P707" s="243"/>
      <c r="Q707" s="243"/>
      <c r="R707" s="243"/>
      <c r="S707" s="243"/>
      <c r="T707" s="24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5" t="s">
        <v>178</v>
      </c>
      <c r="AU707" s="245" t="s">
        <v>81</v>
      </c>
      <c r="AV707" s="14" t="s">
        <v>81</v>
      </c>
      <c r="AW707" s="14" t="s">
        <v>33</v>
      </c>
      <c r="AX707" s="14" t="s">
        <v>71</v>
      </c>
      <c r="AY707" s="245" t="s">
        <v>166</v>
      </c>
    </row>
    <row r="708" s="15" customFormat="1">
      <c r="A708" s="15"/>
      <c r="B708" s="246"/>
      <c r="C708" s="247"/>
      <c r="D708" s="226" t="s">
        <v>178</v>
      </c>
      <c r="E708" s="248" t="s">
        <v>19</v>
      </c>
      <c r="F708" s="249" t="s">
        <v>183</v>
      </c>
      <c r="G708" s="247"/>
      <c r="H708" s="250">
        <v>0.442</v>
      </c>
      <c r="I708" s="251"/>
      <c r="J708" s="247"/>
      <c r="K708" s="247"/>
      <c r="L708" s="252"/>
      <c r="M708" s="253"/>
      <c r="N708" s="254"/>
      <c r="O708" s="254"/>
      <c r="P708" s="254"/>
      <c r="Q708" s="254"/>
      <c r="R708" s="254"/>
      <c r="S708" s="254"/>
      <c r="T708" s="25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56" t="s">
        <v>178</v>
      </c>
      <c r="AU708" s="256" t="s">
        <v>81</v>
      </c>
      <c r="AV708" s="15" t="s">
        <v>175</v>
      </c>
      <c r="AW708" s="15" t="s">
        <v>33</v>
      </c>
      <c r="AX708" s="15" t="s">
        <v>79</v>
      </c>
      <c r="AY708" s="256" t="s">
        <v>166</v>
      </c>
    </row>
    <row r="709" s="2" customFormat="1" ht="16.5" customHeight="1">
      <c r="A709" s="40"/>
      <c r="B709" s="41"/>
      <c r="C709" s="206" t="s">
        <v>716</v>
      </c>
      <c r="D709" s="206" t="s">
        <v>170</v>
      </c>
      <c r="E709" s="207" t="s">
        <v>717</v>
      </c>
      <c r="F709" s="208" t="s">
        <v>718</v>
      </c>
      <c r="G709" s="209" t="s">
        <v>173</v>
      </c>
      <c r="H709" s="210">
        <v>3.8050000000000002</v>
      </c>
      <c r="I709" s="211"/>
      <c r="J709" s="212">
        <f>ROUND(I709*H709,2)</f>
        <v>0</v>
      </c>
      <c r="K709" s="208" t="s">
        <v>174</v>
      </c>
      <c r="L709" s="46"/>
      <c r="M709" s="213" t="s">
        <v>19</v>
      </c>
      <c r="N709" s="214" t="s">
        <v>42</v>
      </c>
      <c r="O709" s="86"/>
      <c r="P709" s="215">
        <f>O709*H709</f>
        <v>0</v>
      </c>
      <c r="Q709" s="215">
        <v>0</v>
      </c>
      <c r="R709" s="215">
        <f>Q709*H709</f>
        <v>0</v>
      </c>
      <c r="S709" s="215">
        <v>2.2000000000000002</v>
      </c>
      <c r="T709" s="216">
        <f>S709*H709</f>
        <v>8.3710000000000004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17" t="s">
        <v>175</v>
      </c>
      <c r="AT709" s="217" t="s">
        <v>170</v>
      </c>
      <c r="AU709" s="217" t="s">
        <v>81</v>
      </c>
      <c r="AY709" s="19" t="s">
        <v>166</v>
      </c>
      <c r="BE709" s="218">
        <f>IF(N709="základní",J709,0)</f>
        <v>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19" t="s">
        <v>79</v>
      </c>
      <c r="BK709" s="218">
        <f>ROUND(I709*H709,2)</f>
        <v>0</v>
      </c>
      <c r="BL709" s="19" t="s">
        <v>175</v>
      </c>
      <c r="BM709" s="217" t="s">
        <v>719</v>
      </c>
    </row>
    <row r="710" s="2" customFormat="1">
      <c r="A710" s="40"/>
      <c r="B710" s="41"/>
      <c r="C710" s="42"/>
      <c r="D710" s="219" t="s">
        <v>176</v>
      </c>
      <c r="E710" s="42"/>
      <c r="F710" s="220" t="s">
        <v>720</v>
      </c>
      <c r="G710" s="42"/>
      <c r="H710" s="42"/>
      <c r="I710" s="221"/>
      <c r="J710" s="42"/>
      <c r="K710" s="42"/>
      <c r="L710" s="46"/>
      <c r="M710" s="222"/>
      <c r="N710" s="223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176</v>
      </c>
      <c r="AU710" s="19" t="s">
        <v>81</v>
      </c>
    </row>
    <row r="711" s="13" customFormat="1">
      <c r="A711" s="13"/>
      <c r="B711" s="224"/>
      <c r="C711" s="225"/>
      <c r="D711" s="226" t="s">
        <v>178</v>
      </c>
      <c r="E711" s="227" t="s">
        <v>19</v>
      </c>
      <c r="F711" s="228" t="s">
        <v>179</v>
      </c>
      <c r="G711" s="225"/>
      <c r="H711" s="227" t="s">
        <v>19</v>
      </c>
      <c r="I711" s="229"/>
      <c r="J711" s="225"/>
      <c r="K711" s="225"/>
      <c r="L711" s="230"/>
      <c r="M711" s="231"/>
      <c r="N711" s="232"/>
      <c r="O711" s="232"/>
      <c r="P711" s="232"/>
      <c r="Q711" s="232"/>
      <c r="R711" s="232"/>
      <c r="S711" s="232"/>
      <c r="T711" s="23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4" t="s">
        <v>178</v>
      </c>
      <c r="AU711" s="234" t="s">
        <v>81</v>
      </c>
      <c r="AV711" s="13" t="s">
        <v>79</v>
      </c>
      <c r="AW711" s="13" t="s">
        <v>33</v>
      </c>
      <c r="AX711" s="13" t="s">
        <v>71</v>
      </c>
      <c r="AY711" s="234" t="s">
        <v>166</v>
      </c>
    </row>
    <row r="712" s="13" customFormat="1">
      <c r="A712" s="13"/>
      <c r="B712" s="224"/>
      <c r="C712" s="225"/>
      <c r="D712" s="226" t="s">
        <v>178</v>
      </c>
      <c r="E712" s="227" t="s">
        <v>19</v>
      </c>
      <c r="F712" s="228" t="s">
        <v>181</v>
      </c>
      <c r="G712" s="225"/>
      <c r="H712" s="227" t="s">
        <v>19</v>
      </c>
      <c r="I712" s="229"/>
      <c r="J712" s="225"/>
      <c r="K712" s="225"/>
      <c r="L712" s="230"/>
      <c r="M712" s="231"/>
      <c r="N712" s="232"/>
      <c r="O712" s="232"/>
      <c r="P712" s="232"/>
      <c r="Q712" s="232"/>
      <c r="R712" s="232"/>
      <c r="S712" s="232"/>
      <c r="T712" s="23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4" t="s">
        <v>178</v>
      </c>
      <c r="AU712" s="234" t="s">
        <v>81</v>
      </c>
      <c r="AV712" s="13" t="s">
        <v>79</v>
      </c>
      <c r="AW712" s="13" t="s">
        <v>33</v>
      </c>
      <c r="AX712" s="13" t="s">
        <v>71</v>
      </c>
      <c r="AY712" s="234" t="s">
        <v>166</v>
      </c>
    </row>
    <row r="713" s="14" customFormat="1">
      <c r="A713" s="14"/>
      <c r="B713" s="235"/>
      <c r="C713" s="236"/>
      <c r="D713" s="226" t="s">
        <v>178</v>
      </c>
      <c r="E713" s="237" t="s">
        <v>19</v>
      </c>
      <c r="F713" s="238" t="s">
        <v>721</v>
      </c>
      <c r="G713" s="236"/>
      <c r="H713" s="239">
        <v>3.8050000000000002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5" t="s">
        <v>178</v>
      </c>
      <c r="AU713" s="245" t="s">
        <v>81</v>
      </c>
      <c r="AV713" s="14" t="s">
        <v>81</v>
      </c>
      <c r="AW713" s="14" t="s">
        <v>33</v>
      </c>
      <c r="AX713" s="14" t="s">
        <v>71</v>
      </c>
      <c r="AY713" s="245" t="s">
        <v>166</v>
      </c>
    </row>
    <row r="714" s="15" customFormat="1">
      <c r="A714" s="15"/>
      <c r="B714" s="246"/>
      <c r="C714" s="247"/>
      <c r="D714" s="226" t="s">
        <v>178</v>
      </c>
      <c r="E714" s="248" t="s">
        <v>19</v>
      </c>
      <c r="F714" s="249" t="s">
        <v>183</v>
      </c>
      <c r="G714" s="247"/>
      <c r="H714" s="250">
        <v>3.8050000000000002</v>
      </c>
      <c r="I714" s="251"/>
      <c r="J714" s="247"/>
      <c r="K714" s="247"/>
      <c r="L714" s="252"/>
      <c r="M714" s="253"/>
      <c r="N714" s="254"/>
      <c r="O714" s="254"/>
      <c r="P714" s="254"/>
      <c r="Q714" s="254"/>
      <c r="R714" s="254"/>
      <c r="S714" s="254"/>
      <c r="T714" s="25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6" t="s">
        <v>178</v>
      </c>
      <c r="AU714" s="256" t="s">
        <v>81</v>
      </c>
      <c r="AV714" s="15" t="s">
        <v>175</v>
      </c>
      <c r="AW714" s="15" t="s">
        <v>33</v>
      </c>
      <c r="AX714" s="15" t="s">
        <v>79</v>
      </c>
      <c r="AY714" s="256" t="s">
        <v>166</v>
      </c>
    </row>
    <row r="715" s="2" customFormat="1" ht="16.5" customHeight="1">
      <c r="A715" s="40"/>
      <c r="B715" s="41"/>
      <c r="C715" s="206" t="s">
        <v>449</v>
      </c>
      <c r="D715" s="206" t="s">
        <v>170</v>
      </c>
      <c r="E715" s="207" t="s">
        <v>722</v>
      </c>
      <c r="F715" s="208" t="s">
        <v>723</v>
      </c>
      <c r="G715" s="209" t="s">
        <v>173</v>
      </c>
      <c r="H715" s="210">
        <v>26.364999999999998</v>
      </c>
      <c r="I715" s="211"/>
      <c r="J715" s="212">
        <f>ROUND(I715*H715,2)</f>
        <v>0</v>
      </c>
      <c r="K715" s="208" t="s">
        <v>174</v>
      </c>
      <c r="L715" s="46"/>
      <c r="M715" s="213" t="s">
        <v>19</v>
      </c>
      <c r="N715" s="214" t="s">
        <v>42</v>
      </c>
      <c r="O715" s="86"/>
      <c r="P715" s="215">
        <f>O715*H715</f>
        <v>0</v>
      </c>
      <c r="Q715" s="215">
        <v>0</v>
      </c>
      <c r="R715" s="215">
        <f>Q715*H715</f>
        <v>0</v>
      </c>
      <c r="S715" s="215">
        <v>2.2000000000000002</v>
      </c>
      <c r="T715" s="216">
        <f>S715*H715</f>
        <v>58.003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175</v>
      </c>
      <c r="AT715" s="217" t="s">
        <v>170</v>
      </c>
      <c r="AU715" s="217" t="s">
        <v>81</v>
      </c>
      <c r="AY715" s="19" t="s">
        <v>166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9" t="s">
        <v>79</v>
      </c>
      <c r="BK715" s="218">
        <f>ROUND(I715*H715,2)</f>
        <v>0</v>
      </c>
      <c r="BL715" s="19" t="s">
        <v>175</v>
      </c>
      <c r="BM715" s="217" t="s">
        <v>724</v>
      </c>
    </row>
    <row r="716" s="2" customFormat="1">
      <c r="A716" s="40"/>
      <c r="B716" s="41"/>
      <c r="C716" s="42"/>
      <c r="D716" s="219" t="s">
        <v>176</v>
      </c>
      <c r="E716" s="42"/>
      <c r="F716" s="220" t="s">
        <v>725</v>
      </c>
      <c r="G716" s="42"/>
      <c r="H716" s="42"/>
      <c r="I716" s="221"/>
      <c r="J716" s="42"/>
      <c r="K716" s="42"/>
      <c r="L716" s="46"/>
      <c r="M716" s="222"/>
      <c r="N716" s="223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176</v>
      </c>
      <c r="AU716" s="19" t="s">
        <v>81</v>
      </c>
    </row>
    <row r="717" s="13" customFormat="1">
      <c r="A717" s="13"/>
      <c r="B717" s="224"/>
      <c r="C717" s="225"/>
      <c r="D717" s="226" t="s">
        <v>178</v>
      </c>
      <c r="E717" s="227" t="s">
        <v>19</v>
      </c>
      <c r="F717" s="228" t="s">
        <v>179</v>
      </c>
      <c r="G717" s="225"/>
      <c r="H717" s="227" t="s">
        <v>19</v>
      </c>
      <c r="I717" s="229"/>
      <c r="J717" s="225"/>
      <c r="K717" s="225"/>
      <c r="L717" s="230"/>
      <c r="M717" s="231"/>
      <c r="N717" s="232"/>
      <c r="O717" s="232"/>
      <c r="P717" s="232"/>
      <c r="Q717" s="232"/>
      <c r="R717" s="232"/>
      <c r="S717" s="232"/>
      <c r="T717" s="23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4" t="s">
        <v>178</v>
      </c>
      <c r="AU717" s="234" t="s">
        <v>81</v>
      </c>
      <c r="AV717" s="13" t="s">
        <v>79</v>
      </c>
      <c r="AW717" s="13" t="s">
        <v>33</v>
      </c>
      <c r="AX717" s="13" t="s">
        <v>71</v>
      </c>
      <c r="AY717" s="234" t="s">
        <v>166</v>
      </c>
    </row>
    <row r="718" s="13" customFormat="1">
      <c r="A718" s="13"/>
      <c r="B718" s="224"/>
      <c r="C718" s="225"/>
      <c r="D718" s="226" t="s">
        <v>178</v>
      </c>
      <c r="E718" s="227" t="s">
        <v>19</v>
      </c>
      <c r="F718" s="228" t="s">
        <v>181</v>
      </c>
      <c r="G718" s="225"/>
      <c r="H718" s="227" t="s">
        <v>19</v>
      </c>
      <c r="I718" s="229"/>
      <c r="J718" s="225"/>
      <c r="K718" s="225"/>
      <c r="L718" s="230"/>
      <c r="M718" s="231"/>
      <c r="N718" s="232"/>
      <c r="O718" s="232"/>
      <c r="P718" s="232"/>
      <c r="Q718" s="232"/>
      <c r="R718" s="232"/>
      <c r="S718" s="232"/>
      <c r="T718" s="23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4" t="s">
        <v>178</v>
      </c>
      <c r="AU718" s="234" t="s">
        <v>81</v>
      </c>
      <c r="AV718" s="13" t="s">
        <v>79</v>
      </c>
      <c r="AW718" s="13" t="s">
        <v>33</v>
      </c>
      <c r="AX718" s="13" t="s">
        <v>71</v>
      </c>
      <c r="AY718" s="234" t="s">
        <v>166</v>
      </c>
    </row>
    <row r="719" s="14" customFormat="1">
      <c r="A719" s="14"/>
      <c r="B719" s="235"/>
      <c r="C719" s="236"/>
      <c r="D719" s="226" t="s">
        <v>178</v>
      </c>
      <c r="E719" s="237" t="s">
        <v>19</v>
      </c>
      <c r="F719" s="238" t="s">
        <v>726</v>
      </c>
      <c r="G719" s="236"/>
      <c r="H719" s="239">
        <v>17.41</v>
      </c>
      <c r="I719" s="240"/>
      <c r="J719" s="236"/>
      <c r="K719" s="236"/>
      <c r="L719" s="241"/>
      <c r="M719" s="242"/>
      <c r="N719" s="243"/>
      <c r="O719" s="243"/>
      <c r="P719" s="243"/>
      <c r="Q719" s="243"/>
      <c r="R719" s="243"/>
      <c r="S719" s="243"/>
      <c r="T719" s="24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5" t="s">
        <v>178</v>
      </c>
      <c r="AU719" s="245" t="s">
        <v>81</v>
      </c>
      <c r="AV719" s="14" t="s">
        <v>81</v>
      </c>
      <c r="AW719" s="14" t="s">
        <v>33</v>
      </c>
      <c r="AX719" s="14" t="s">
        <v>71</v>
      </c>
      <c r="AY719" s="245" t="s">
        <v>166</v>
      </c>
    </row>
    <row r="720" s="14" customFormat="1">
      <c r="A720" s="14"/>
      <c r="B720" s="235"/>
      <c r="C720" s="236"/>
      <c r="D720" s="226" t="s">
        <v>178</v>
      </c>
      <c r="E720" s="237" t="s">
        <v>19</v>
      </c>
      <c r="F720" s="238" t="s">
        <v>727</v>
      </c>
      <c r="G720" s="236"/>
      <c r="H720" s="239">
        <v>8.9550000000000001</v>
      </c>
      <c r="I720" s="240"/>
      <c r="J720" s="236"/>
      <c r="K720" s="236"/>
      <c r="L720" s="241"/>
      <c r="M720" s="242"/>
      <c r="N720" s="243"/>
      <c r="O720" s="243"/>
      <c r="P720" s="243"/>
      <c r="Q720" s="243"/>
      <c r="R720" s="243"/>
      <c r="S720" s="243"/>
      <c r="T720" s="24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5" t="s">
        <v>178</v>
      </c>
      <c r="AU720" s="245" t="s">
        <v>81</v>
      </c>
      <c r="AV720" s="14" t="s">
        <v>81</v>
      </c>
      <c r="AW720" s="14" t="s">
        <v>33</v>
      </c>
      <c r="AX720" s="14" t="s">
        <v>71</v>
      </c>
      <c r="AY720" s="245" t="s">
        <v>166</v>
      </c>
    </row>
    <row r="721" s="15" customFormat="1">
      <c r="A721" s="15"/>
      <c r="B721" s="246"/>
      <c r="C721" s="247"/>
      <c r="D721" s="226" t="s">
        <v>178</v>
      </c>
      <c r="E721" s="248" t="s">
        <v>19</v>
      </c>
      <c r="F721" s="249" t="s">
        <v>183</v>
      </c>
      <c r="G721" s="247"/>
      <c r="H721" s="250">
        <v>26.365000000000002</v>
      </c>
      <c r="I721" s="251"/>
      <c r="J721" s="247"/>
      <c r="K721" s="247"/>
      <c r="L721" s="252"/>
      <c r="M721" s="253"/>
      <c r="N721" s="254"/>
      <c r="O721" s="254"/>
      <c r="P721" s="254"/>
      <c r="Q721" s="254"/>
      <c r="R721" s="254"/>
      <c r="S721" s="254"/>
      <c r="T721" s="25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6" t="s">
        <v>178</v>
      </c>
      <c r="AU721" s="256" t="s">
        <v>81</v>
      </c>
      <c r="AV721" s="15" t="s">
        <v>175</v>
      </c>
      <c r="AW721" s="15" t="s">
        <v>33</v>
      </c>
      <c r="AX721" s="15" t="s">
        <v>79</v>
      </c>
      <c r="AY721" s="256" t="s">
        <v>166</v>
      </c>
    </row>
    <row r="722" s="2" customFormat="1" ht="21.75" customHeight="1">
      <c r="A722" s="40"/>
      <c r="B722" s="41"/>
      <c r="C722" s="206" t="s">
        <v>728</v>
      </c>
      <c r="D722" s="206" t="s">
        <v>170</v>
      </c>
      <c r="E722" s="207" t="s">
        <v>729</v>
      </c>
      <c r="F722" s="208" t="s">
        <v>730</v>
      </c>
      <c r="G722" s="209" t="s">
        <v>173</v>
      </c>
      <c r="H722" s="210">
        <v>26.364999999999998</v>
      </c>
      <c r="I722" s="211"/>
      <c r="J722" s="212">
        <f>ROUND(I722*H722,2)</f>
        <v>0</v>
      </c>
      <c r="K722" s="208" t="s">
        <v>174</v>
      </c>
      <c r="L722" s="46"/>
      <c r="M722" s="213" t="s">
        <v>19</v>
      </c>
      <c r="N722" s="214" t="s">
        <v>42</v>
      </c>
      <c r="O722" s="86"/>
      <c r="P722" s="215">
        <f>O722*H722</f>
        <v>0</v>
      </c>
      <c r="Q722" s="215">
        <v>0</v>
      </c>
      <c r="R722" s="215">
        <f>Q722*H722</f>
        <v>0</v>
      </c>
      <c r="S722" s="215">
        <v>0.029000000000000001</v>
      </c>
      <c r="T722" s="216">
        <f>S722*H722</f>
        <v>0.76458499999999996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17" t="s">
        <v>175</v>
      </c>
      <c r="AT722" s="217" t="s">
        <v>170</v>
      </c>
      <c r="AU722" s="217" t="s">
        <v>81</v>
      </c>
      <c r="AY722" s="19" t="s">
        <v>166</v>
      </c>
      <c r="BE722" s="218">
        <f>IF(N722="základní",J722,0)</f>
        <v>0</v>
      </c>
      <c r="BF722" s="218">
        <f>IF(N722="snížená",J722,0)</f>
        <v>0</v>
      </c>
      <c r="BG722" s="218">
        <f>IF(N722="zákl. přenesená",J722,0)</f>
        <v>0</v>
      </c>
      <c r="BH722" s="218">
        <f>IF(N722="sníž. přenesená",J722,0)</f>
        <v>0</v>
      </c>
      <c r="BI722" s="218">
        <f>IF(N722="nulová",J722,0)</f>
        <v>0</v>
      </c>
      <c r="BJ722" s="19" t="s">
        <v>79</v>
      </c>
      <c r="BK722" s="218">
        <f>ROUND(I722*H722,2)</f>
        <v>0</v>
      </c>
      <c r="BL722" s="19" t="s">
        <v>175</v>
      </c>
      <c r="BM722" s="217" t="s">
        <v>731</v>
      </c>
    </row>
    <row r="723" s="2" customFormat="1">
      <c r="A723" s="40"/>
      <c r="B723" s="41"/>
      <c r="C723" s="42"/>
      <c r="D723" s="219" t="s">
        <v>176</v>
      </c>
      <c r="E723" s="42"/>
      <c r="F723" s="220" t="s">
        <v>732</v>
      </c>
      <c r="G723" s="42"/>
      <c r="H723" s="42"/>
      <c r="I723" s="221"/>
      <c r="J723" s="42"/>
      <c r="K723" s="42"/>
      <c r="L723" s="46"/>
      <c r="M723" s="222"/>
      <c r="N723" s="223"/>
      <c r="O723" s="86"/>
      <c r="P723" s="86"/>
      <c r="Q723" s="86"/>
      <c r="R723" s="86"/>
      <c r="S723" s="86"/>
      <c r="T723" s="87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9" t="s">
        <v>176</v>
      </c>
      <c r="AU723" s="19" t="s">
        <v>81</v>
      </c>
    </row>
    <row r="724" s="13" customFormat="1">
      <c r="A724" s="13"/>
      <c r="B724" s="224"/>
      <c r="C724" s="225"/>
      <c r="D724" s="226" t="s">
        <v>178</v>
      </c>
      <c r="E724" s="227" t="s">
        <v>19</v>
      </c>
      <c r="F724" s="228" t="s">
        <v>179</v>
      </c>
      <c r="G724" s="225"/>
      <c r="H724" s="227" t="s">
        <v>19</v>
      </c>
      <c r="I724" s="229"/>
      <c r="J724" s="225"/>
      <c r="K724" s="225"/>
      <c r="L724" s="230"/>
      <c r="M724" s="231"/>
      <c r="N724" s="232"/>
      <c r="O724" s="232"/>
      <c r="P724" s="232"/>
      <c r="Q724" s="232"/>
      <c r="R724" s="232"/>
      <c r="S724" s="232"/>
      <c r="T724" s="23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4" t="s">
        <v>178</v>
      </c>
      <c r="AU724" s="234" t="s">
        <v>81</v>
      </c>
      <c r="AV724" s="13" t="s">
        <v>79</v>
      </c>
      <c r="AW724" s="13" t="s">
        <v>33</v>
      </c>
      <c r="AX724" s="13" t="s">
        <v>71</v>
      </c>
      <c r="AY724" s="234" t="s">
        <v>166</v>
      </c>
    </row>
    <row r="725" s="13" customFormat="1">
      <c r="A725" s="13"/>
      <c r="B725" s="224"/>
      <c r="C725" s="225"/>
      <c r="D725" s="226" t="s">
        <v>178</v>
      </c>
      <c r="E725" s="227" t="s">
        <v>19</v>
      </c>
      <c r="F725" s="228" t="s">
        <v>181</v>
      </c>
      <c r="G725" s="225"/>
      <c r="H725" s="227" t="s">
        <v>19</v>
      </c>
      <c r="I725" s="229"/>
      <c r="J725" s="225"/>
      <c r="K725" s="225"/>
      <c r="L725" s="230"/>
      <c r="M725" s="231"/>
      <c r="N725" s="232"/>
      <c r="O725" s="232"/>
      <c r="P725" s="232"/>
      <c r="Q725" s="232"/>
      <c r="R725" s="232"/>
      <c r="S725" s="232"/>
      <c r="T725" s="23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4" t="s">
        <v>178</v>
      </c>
      <c r="AU725" s="234" t="s">
        <v>81</v>
      </c>
      <c r="AV725" s="13" t="s">
        <v>79</v>
      </c>
      <c r="AW725" s="13" t="s">
        <v>33</v>
      </c>
      <c r="AX725" s="13" t="s">
        <v>71</v>
      </c>
      <c r="AY725" s="234" t="s">
        <v>166</v>
      </c>
    </row>
    <row r="726" s="14" customFormat="1">
      <c r="A726" s="14"/>
      <c r="B726" s="235"/>
      <c r="C726" s="236"/>
      <c r="D726" s="226" t="s">
        <v>178</v>
      </c>
      <c r="E726" s="237" t="s">
        <v>19</v>
      </c>
      <c r="F726" s="238" t="s">
        <v>726</v>
      </c>
      <c r="G726" s="236"/>
      <c r="H726" s="239">
        <v>17.41</v>
      </c>
      <c r="I726" s="240"/>
      <c r="J726" s="236"/>
      <c r="K726" s="236"/>
      <c r="L726" s="241"/>
      <c r="M726" s="242"/>
      <c r="N726" s="243"/>
      <c r="O726" s="243"/>
      <c r="P726" s="243"/>
      <c r="Q726" s="243"/>
      <c r="R726" s="243"/>
      <c r="S726" s="243"/>
      <c r="T726" s="24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5" t="s">
        <v>178</v>
      </c>
      <c r="AU726" s="245" t="s">
        <v>81</v>
      </c>
      <c r="AV726" s="14" t="s">
        <v>81</v>
      </c>
      <c r="AW726" s="14" t="s">
        <v>33</v>
      </c>
      <c r="AX726" s="14" t="s">
        <v>71</v>
      </c>
      <c r="AY726" s="245" t="s">
        <v>166</v>
      </c>
    </row>
    <row r="727" s="14" customFormat="1">
      <c r="A727" s="14"/>
      <c r="B727" s="235"/>
      <c r="C727" s="236"/>
      <c r="D727" s="226" t="s">
        <v>178</v>
      </c>
      <c r="E727" s="237" t="s">
        <v>19</v>
      </c>
      <c r="F727" s="238" t="s">
        <v>727</v>
      </c>
      <c r="G727" s="236"/>
      <c r="H727" s="239">
        <v>8.9550000000000001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5" t="s">
        <v>178</v>
      </c>
      <c r="AU727" s="245" t="s">
        <v>81</v>
      </c>
      <c r="AV727" s="14" t="s">
        <v>81</v>
      </c>
      <c r="AW727" s="14" t="s">
        <v>33</v>
      </c>
      <c r="AX727" s="14" t="s">
        <v>71</v>
      </c>
      <c r="AY727" s="245" t="s">
        <v>166</v>
      </c>
    </row>
    <row r="728" s="15" customFormat="1">
      <c r="A728" s="15"/>
      <c r="B728" s="246"/>
      <c r="C728" s="247"/>
      <c r="D728" s="226" t="s">
        <v>178</v>
      </c>
      <c r="E728" s="248" t="s">
        <v>19</v>
      </c>
      <c r="F728" s="249" t="s">
        <v>183</v>
      </c>
      <c r="G728" s="247"/>
      <c r="H728" s="250">
        <v>26.365000000000002</v>
      </c>
      <c r="I728" s="251"/>
      <c r="J728" s="247"/>
      <c r="K728" s="247"/>
      <c r="L728" s="252"/>
      <c r="M728" s="253"/>
      <c r="N728" s="254"/>
      <c r="O728" s="254"/>
      <c r="P728" s="254"/>
      <c r="Q728" s="254"/>
      <c r="R728" s="254"/>
      <c r="S728" s="254"/>
      <c r="T728" s="25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6" t="s">
        <v>178</v>
      </c>
      <c r="AU728" s="256" t="s">
        <v>81</v>
      </c>
      <c r="AV728" s="15" t="s">
        <v>175</v>
      </c>
      <c r="AW728" s="15" t="s">
        <v>33</v>
      </c>
      <c r="AX728" s="15" t="s">
        <v>79</v>
      </c>
      <c r="AY728" s="256" t="s">
        <v>166</v>
      </c>
    </row>
    <row r="729" s="2" customFormat="1" ht="16.5" customHeight="1">
      <c r="A729" s="40"/>
      <c r="B729" s="41"/>
      <c r="C729" s="206" t="s">
        <v>456</v>
      </c>
      <c r="D729" s="206" t="s">
        <v>170</v>
      </c>
      <c r="E729" s="207" t="s">
        <v>733</v>
      </c>
      <c r="F729" s="208" t="s">
        <v>734</v>
      </c>
      <c r="G729" s="209" t="s">
        <v>332</v>
      </c>
      <c r="H729" s="210">
        <v>13.449999999999999</v>
      </c>
      <c r="I729" s="211"/>
      <c r="J729" s="212">
        <f>ROUND(I729*H729,2)</f>
        <v>0</v>
      </c>
      <c r="K729" s="208" t="s">
        <v>19</v>
      </c>
      <c r="L729" s="46"/>
      <c r="M729" s="213" t="s">
        <v>19</v>
      </c>
      <c r="N729" s="214" t="s">
        <v>42</v>
      </c>
      <c r="O729" s="86"/>
      <c r="P729" s="215">
        <f>O729*H729</f>
        <v>0</v>
      </c>
      <c r="Q729" s="215">
        <v>0</v>
      </c>
      <c r="R729" s="215">
        <f>Q729*H729</f>
        <v>0</v>
      </c>
      <c r="S729" s="215">
        <v>0</v>
      </c>
      <c r="T729" s="216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17" t="s">
        <v>175</v>
      </c>
      <c r="AT729" s="217" t="s">
        <v>170</v>
      </c>
      <c r="AU729" s="217" t="s">
        <v>81</v>
      </c>
      <c r="AY729" s="19" t="s">
        <v>166</v>
      </c>
      <c r="BE729" s="218">
        <f>IF(N729="základní",J729,0)</f>
        <v>0</v>
      </c>
      <c r="BF729" s="218">
        <f>IF(N729="snížená",J729,0)</f>
        <v>0</v>
      </c>
      <c r="BG729" s="218">
        <f>IF(N729="zákl. přenesená",J729,0)</f>
        <v>0</v>
      </c>
      <c r="BH729" s="218">
        <f>IF(N729="sníž. přenesená",J729,0)</f>
        <v>0</v>
      </c>
      <c r="BI729" s="218">
        <f>IF(N729="nulová",J729,0)</f>
        <v>0</v>
      </c>
      <c r="BJ729" s="19" t="s">
        <v>79</v>
      </c>
      <c r="BK729" s="218">
        <f>ROUND(I729*H729,2)</f>
        <v>0</v>
      </c>
      <c r="BL729" s="19" t="s">
        <v>175</v>
      </c>
      <c r="BM729" s="217" t="s">
        <v>735</v>
      </c>
    </row>
    <row r="730" s="13" customFormat="1">
      <c r="A730" s="13"/>
      <c r="B730" s="224"/>
      <c r="C730" s="225"/>
      <c r="D730" s="226" t="s">
        <v>178</v>
      </c>
      <c r="E730" s="227" t="s">
        <v>19</v>
      </c>
      <c r="F730" s="228" t="s">
        <v>179</v>
      </c>
      <c r="G730" s="225"/>
      <c r="H730" s="227" t="s">
        <v>19</v>
      </c>
      <c r="I730" s="229"/>
      <c r="J730" s="225"/>
      <c r="K730" s="225"/>
      <c r="L730" s="230"/>
      <c r="M730" s="231"/>
      <c r="N730" s="232"/>
      <c r="O730" s="232"/>
      <c r="P730" s="232"/>
      <c r="Q730" s="232"/>
      <c r="R730" s="232"/>
      <c r="S730" s="232"/>
      <c r="T730" s="23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4" t="s">
        <v>178</v>
      </c>
      <c r="AU730" s="234" t="s">
        <v>81</v>
      </c>
      <c r="AV730" s="13" t="s">
        <v>79</v>
      </c>
      <c r="AW730" s="13" t="s">
        <v>33</v>
      </c>
      <c r="AX730" s="13" t="s">
        <v>71</v>
      </c>
      <c r="AY730" s="234" t="s">
        <v>166</v>
      </c>
    </row>
    <row r="731" s="13" customFormat="1">
      <c r="A731" s="13"/>
      <c r="B731" s="224"/>
      <c r="C731" s="225"/>
      <c r="D731" s="226" t="s">
        <v>178</v>
      </c>
      <c r="E731" s="227" t="s">
        <v>19</v>
      </c>
      <c r="F731" s="228" t="s">
        <v>181</v>
      </c>
      <c r="G731" s="225"/>
      <c r="H731" s="227" t="s">
        <v>19</v>
      </c>
      <c r="I731" s="229"/>
      <c r="J731" s="225"/>
      <c r="K731" s="225"/>
      <c r="L731" s="230"/>
      <c r="M731" s="231"/>
      <c r="N731" s="232"/>
      <c r="O731" s="232"/>
      <c r="P731" s="232"/>
      <c r="Q731" s="232"/>
      <c r="R731" s="232"/>
      <c r="S731" s="232"/>
      <c r="T731" s="23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4" t="s">
        <v>178</v>
      </c>
      <c r="AU731" s="234" t="s">
        <v>81</v>
      </c>
      <c r="AV731" s="13" t="s">
        <v>79</v>
      </c>
      <c r="AW731" s="13" t="s">
        <v>33</v>
      </c>
      <c r="AX731" s="13" t="s">
        <v>71</v>
      </c>
      <c r="AY731" s="234" t="s">
        <v>166</v>
      </c>
    </row>
    <row r="732" s="14" customFormat="1">
      <c r="A732" s="14"/>
      <c r="B732" s="235"/>
      <c r="C732" s="236"/>
      <c r="D732" s="226" t="s">
        <v>178</v>
      </c>
      <c r="E732" s="237" t="s">
        <v>19</v>
      </c>
      <c r="F732" s="238" t="s">
        <v>736</v>
      </c>
      <c r="G732" s="236"/>
      <c r="H732" s="239">
        <v>13.449999999999999</v>
      </c>
      <c r="I732" s="240"/>
      <c r="J732" s="236"/>
      <c r="K732" s="236"/>
      <c r="L732" s="241"/>
      <c r="M732" s="242"/>
      <c r="N732" s="243"/>
      <c r="O732" s="243"/>
      <c r="P732" s="243"/>
      <c r="Q732" s="243"/>
      <c r="R732" s="243"/>
      <c r="S732" s="243"/>
      <c r="T732" s="24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5" t="s">
        <v>178</v>
      </c>
      <c r="AU732" s="245" t="s">
        <v>81</v>
      </c>
      <c r="AV732" s="14" t="s">
        <v>81</v>
      </c>
      <c r="AW732" s="14" t="s">
        <v>33</v>
      </c>
      <c r="AX732" s="14" t="s">
        <v>71</v>
      </c>
      <c r="AY732" s="245" t="s">
        <v>166</v>
      </c>
    </row>
    <row r="733" s="15" customFormat="1">
      <c r="A733" s="15"/>
      <c r="B733" s="246"/>
      <c r="C733" s="247"/>
      <c r="D733" s="226" t="s">
        <v>178</v>
      </c>
      <c r="E733" s="248" t="s">
        <v>19</v>
      </c>
      <c r="F733" s="249" t="s">
        <v>183</v>
      </c>
      <c r="G733" s="247"/>
      <c r="H733" s="250">
        <v>13.449999999999999</v>
      </c>
      <c r="I733" s="251"/>
      <c r="J733" s="247"/>
      <c r="K733" s="247"/>
      <c r="L733" s="252"/>
      <c r="M733" s="253"/>
      <c r="N733" s="254"/>
      <c r="O733" s="254"/>
      <c r="P733" s="254"/>
      <c r="Q733" s="254"/>
      <c r="R733" s="254"/>
      <c r="S733" s="254"/>
      <c r="T733" s="25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56" t="s">
        <v>178</v>
      </c>
      <c r="AU733" s="256" t="s">
        <v>81</v>
      </c>
      <c r="AV733" s="15" t="s">
        <v>175</v>
      </c>
      <c r="AW733" s="15" t="s">
        <v>33</v>
      </c>
      <c r="AX733" s="15" t="s">
        <v>79</v>
      </c>
      <c r="AY733" s="256" t="s">
        <v>166</v>
      </c>
    </row>
    <row r="734" s="2" customFormat="1" ht="16.5" customHeight="1">
      <c r="A734" s="40"/>
      <c r="B734" s="41"/>
      <c r="C734" s="206" t="s">
        <v>737</v>
      </c>
      <c r="D734" s="206" t="s">
        <v>170</v>
      </c>
      <c r="E734" s="207" t="s">
        <v>738</v>
      </c>
      <c r="F734" s="208" t="s">
        <v>739</v>
      </c>
      <c r="G734" s="209" t="s">
        <v>326</v>
      </c>
      <c r="H734" s="210">
        <v>1</v>
      </c>
      <c r="I734" s="211"/>
      <c r="J734" s="212">
        <f>ROUND(I734*H734,2)</f>
        <v>0</v>
      </c>
      <c r="K734" s="208" t="s">
        <v>19</v>
      </c>
      <c r="L734" s="46"/>
      <c r="M734" s="213" t="s">
        <v>19</v>
      </c>
      <c r="N734" s="214" t="s">
        <v>42</v>
      </c>
      <c r="O734" s="86"/>
      <c r="P734" s="215">
        <f>O734*H734</f>
        <v>0</v>
      </c>
      <c r="Q734" s="215">
        <v>0</v>
      </c>
      <c r="R734" s="215">
        <f>Q734*H734</f>
        <v>0</v>
      </c>
      <c r="S734" s="215">
        <v>0</v>
      </c>
      <c r="T734" s="21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175</v>
      </c>
      <c r="AT734" s="217" t="s">
        <v>170</v>
      </c>
      <c r="AU734" s="217" t="s">
        <v>81</v>
      </c>
      <c r="AY734" s="19" t="s">
        <v>166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79</v>
      </c>
      <c r="BK734" s="218">
        <f>ROUND(I734*H734,2)</f>
        <v>0</v>
      </c>
      <c r="BL734" s="19" t="s">
        <v>175</v>
      </c>
      <c r="BM734" s="217" t="s">
        <v>740</v>
      </c>
    </row>
    <row r="735" s="13" customFormat="1">
      <c r="A735" s="13"/>
      <c r="B735" s="224"/>
      <c r="C735" s="225"/>
      <c r="D735" s="226" t="s">
        <v>178</v>
      </c>
      <c r="E735" s="227" t="s">
        <v>19</v>
      </c>
      <c r="F735" s="228" t="s">
        <v>741</v>
      </c>
      <c r="G735" s="225"/>
      <c r="H735" s="227" t="s">
        <v>19</v>
      </c>
      <c r="I735" s="229"/>
      <c r="J735" s="225"/>
      <c r="K735" s="225"/>
      <c r="L735" s="230"/>
      <c r="M735" s="231"/>
      <c r="N735" s="232"/>
      <c r="O735" s="232"/>
      <c r="P735" s="232"/>
      <c r="Q735" s="232"/>
      <c r="R735" s="232"/>
      <c r="S735" s="232"/>
      <c r="T735" s="23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4" t="s">
        <v>178</v>
      </c>
      <c r="AU735" s="234" t="s">
        <v>81</v>
      </c>
      <c r="AV735" s="13" t="s">
        <v>79</v>
      </c>
      <c r="AW735" s="13" t="s">
        <v>33</v>
      </c>
      <c r="AX735" s="13" t="s">
        <v>71</v>
      </c>
      <c r="AY735" s="234" t="s">
        <v>166</v>
      </c>
    </row>
    <row r="736" s="13" customFormat="1">
      <c r="A736" s="13"/>
      <c r="B736" s="224"/>
      <c r="C736" s="225"/>
      <c r="D736" s="226" t="s">
        <v>178</v>
      </c>
      <c r="E736" s="227" t="s">
        <v>19</v>
      </c>
      <c r="F736" s="228" t="s">
        <v>742</v>
      </c>
      <c r="G736" s="225"/>
      <c r="H736" s="227" t="s">
        <v>19</v>
      </c>
      <c r="I736" s="229"/>
      <c r="J736" s="225"/>
      <c r="K736" s="225"/>
      <c r="L736" s="230"/>
      <c r="M736" s="231"/>
      <c r="N736" s="232"/>
      <c r="O736" s="232"/>
      <c r="P736" s="232"/>
      <c r="Q736" s="232"/>
      <c r="R736" s="232"/>
      <c r="S736" s="232"/>
      <c r="T736" s="23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4" t="s">
        <v>178</v>
      </c>
      <c r="AU736" s="234" t="s">
        <v>81</v>
      </c>
      <c r="AV736" s="13" t="s">
        <v>79</v>
      </c>
      <c r="AW736" s="13" t="s">
        <v>33</v>
      </c>
      <c r="AX736" s="13" t="s">
        <v>71</v>
      </c>
      <c r="AY736" s="234" t="s">
        <v>166</v>
      </c>
    </row>
    <row r="737" s="13" customFormat="1">
      <c r="A737" s="13"/>
      <c r="B737" s="224"/>
      <c r="C737" s="225"/>
      <c r="D737" s="226" t="s">
        <v>178</v>
      </c>
      <c r="E737" s="227" t="s">
        <v>19</v>
      </c>
      <c r="F737" s="228" t="s">
        <v>743</v>
      </c>
      <c r="G737" s="225"/>
      <c r="H737" s="227" t="s">
        <v>19</v>
      </c>
      <c r="I737" s="229"/>
      <c r="J737" s="225"/>
      <c r="K737" s="225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178</v>
      </c>
      <c r="AU737" s="234" t="s">
        <v>81</v>
      </c>
      <c r="AV737" s="13" t="s">
        <v>79</v>
      </c>
      <c r="AW737" s="13" t="s">
        <v>33</v>
      </c>
      <c r="AX737" s="13" t="s">
        <v>71</v>
      </c>
      <c r="AY737" s="234" t="s">
        <v>166</v>
      </c>
    </row>
    <row r="738" s="13" customFormat="1">
      <c r="A738" s="13"/>
      <c r="B738" s="224"/>
      <c r="C738" s="225"/>
      <c r="D738" s="226" t="s">
        <v>178</v>
      </c>
      <c r="E738" s="227" t="s">
        <v>19</v>
      </c>
      <c r="F738" s="228" t="s">
        <v>744</v>
      </c>
      <c r="G738" s="225"/>
      <c r="H738" s="227" t="s">
        <v>19</v>
      </c>
      <c r="I738" s="229"/>
      <c r="J738" s="225"/>
      <c r="K738" s="225"/>
      <c r="L738" s="230"/>
      <c r="M738" s="231"/>
      <c r="N738" s="232"/>
      <c r="O738" s="232"/>
      <c r="P738" s="232"/>
      <c r="Q738" s="232"/>
      <c r="R738" s="232"/>
      <c r="S738" s="232"/>
      <c r="T738" s="23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4" t="s">
        <v>178</v>
      </c>
      <c r="AU738" s="234" t="s">
        <v>81</v>
      </c>
      <c r="AV738" s="13" t="s">
        <v>79</v>
      </c>
      <c r="AW738" s="13" t="s">
        <v>33</v>
      </c>
      <c r="AX738" s="13" t="s">
        <v>71</v>
      </c>
      <c r="AY738" s="234" t="s">
        <v>166</v>
      </c>
    </row>
    <row r="739" s="13" customFormat="1">
      <c r="A739" s="13"/>
      <c r="B739" s="224"/>
      <c r="C739" s="225"/>
      <c r="D739" s="226" t="s">
        <v>178</v>
      </c>
      <c r="E739" s="227" t="s">
        <v>19</v>
      </c>
      <c r="F739" s="228" t="s">
        <v>745</v>
      </c>
      <c r="G739" s="225"/>
      <c r="H739" s="227" t="s">
        <v>19</v>
      </c>
      <c r="I739" s="229"/>
      <c r="J739" s="225"/>
      <c r="K739" s="225"/>
      <c r="L739" s="230"/>
      <c r="M739" s="231"/>
      <c r="N739" s="232"/>
      <c r="O739" s="232"/>
      <c r="P739" s="232"/>
      <c r="Q739" s="232"/>
      <c r="R739" s="232"/>
      <c r="S739" s="232"/>
      <c r="T739" s="23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4" t="s">
        <v>178</v>
      </c>
      <c r="AU739" s="234" t="s">
        <v>81</v>
      </c>
      <c r="AV739" s="13" t="s">
        <v>79</v>
      </c>
      <c r="AW739" s="13" t="s">
        <v>33</v>
      </c>
      <c r="AX739" s="13" t="s">
        <v>71</v>
      </c>
      <c r="AY739" s="234" t="s">
        <v>166</v>
      </c>
    </row>
    <row r="740" s="13" customFormat="1">
      <c r="A740" s="13"/>
      <c r="B740" s="224"/>
      <c r="C740" s="225"/>
      <c r="D740" s="226" t="s">
        <v>178</v>
      </c>
      <c r="E740" s="227" t="s">
        <v>19</v>
      </c>
      <c r="F740" s="228" t="s">
        <v>746</v>
      </c>
      <c r="G740" s="225"/>
      <c r="H740" s="227" t="s">
        <v>19</v>
      </c>
      <c r="I740" s="229"/>
      <c r="J740" s="225"/>
      <c r="K740" s="225"/>
      <c r="L740" s="230"/>
      <c r="M740" s="231"/>
      <c r="N740" s="232"/>
      <c r="O740" s="232"/>
      <c r="P740" s="232"/>
      <c r="Q740" s="232"/>
      <c r="R740" s="232"/>
      <c r="S740" s="232"/>
      <c r="T740" s="23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4" t="s">
        <v>178</v>
      </c>
      <c r="AU740" s="234" t="s">
        <v>81</v>
      </c>
      <c r="AV740" s="13" t="s">
        <v>79</v>
      </c>
      <c r="AW740" s="13" t="s">
        <v>33</v>
      </c>
      <c r="AX740" s="13" t="s">
        <v>71</v>
      </c>
      <c r="AY740" s="234" t="s">
        <v>166</v>
      </c>
    </row>
    <row r="741" s="14" customFormat="1">
      <c r="A741" s="14"/>
      <c r="B741" s="235"/>
      <c r="C741" s="236"/>
      <c r="D741" s="226" t="s">
        <v>178</v>
      </c>
      <c r="E741" s="237" t="s">
        <v>19</v>
      </c>
      <c r="F741" s="238" t="s">
        <v>79</v>
      </c>
      <c r="G741" s="236"/>
      <c r="H741" s="239">
        <v>1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5" t="s">
        <v>178</v>
      </c>
      <c r="AU741" s="245" t="s">
        <v>81</v>
      </c>
      <c r="AV741" s="14" t="s">
        <v>81</v>
      </c>
      <c r="AW741" s="14" t="s">
        <v>33</v>
      </c>
      <c r="AX741" s="14" t="s">
        <v>71</v>
      </c>
      <c r="AY741" s="245" t="s">
        <v>166</v>
      </c>
    </row>
    <row r="742" s="15" customFormat="1">
      <c r="A742" s="15"/>
      <c r="B742" s="246"/>
      <c r="C742" s="247"/>
      <c r="D742" s="226" t="s">
        <v>178</v>
      </c>
      <c r="E742" s="248" t="s">
        <v>19</v>
      </c>
      <c r="F742" s="249" t="s">
        <v>183</v>
      </c>
      <c r="G742" s="247"/>
      <c r="H742" s="250">
        <v>1</v>
      </c>
      <c r="I742" s="251"/>
      <c r="J742" s="247"/>
      <c r="K742" s="247"/>
      <c r="L742" s="252"/>
      <c r="M742" s="253"/>
      <c r="N742" s="254"/>
      <c r="O742" s="254"/>
      <c r="P742" s="254"/>
      <c r="Q742" s="254"/>
      <c r="R742" s="254"/>
      <c r="S742" s="254"/>
      <c r="T742" s="25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6" t="s">
        <v>178</v>
      </c>
      <c r="AU742" s="256" t="s">
        <v>81</v>
      </c>
      <c r="AV742" s="15" t="s">
        <v>175</v>
      </c>
      <c r="AW742" s="15" t="s">
        <v>33</v>
      </c>
      <c r="AX742" s="15" t="s">
        <v>79</v>
      </c>
      <c r="AY742" s="256" t="s">
        <v>166</v>
      </c>
    </row>
    <row r="743" s="2" customFormat="1" ht="16.5" customHeight="1">
      <c r="A743" s="40"/>
      <c r="B743" s="41"/>
      <c r="C743" s="206" t="s">
        <v>461</v>
      </c>
      <c r="D743" s="206" t="s">
        <v>170</v>
      </c>
      <c r="E743" s="207" t="s">
        <v>747</v>
      </c>
      <c r="F743" s="208" t="s">
        <v>748</v>
      </c>
      <c r="G743" s="209" t="s">
        <v>326</v>
      </c>
      <c r="H743" s="210">
        <v>1</v>
      </c>
      <c r="I743" s="211"/>
      <c r="J743" s="212">
        <f>ROUND(I743*H743,2)</f>
        <v>0</v>
      </c>
      <c r="K743" s="208" t="s">
        <v>19</v>
      </c>
      <c r="L743" s="46"/>
      <c r="M743" s="213" t="s">
        <v>19</v>
      </c>
      <c r="N743" s="214" t="s">
        <v>42</v>
      </c>
      <c r="O743" s="86"/>
      <c r="P743" s="215">
        <f>O743*H743</f>
        <v>0</v>
      </c>
      <c r="Q743" s="215">
        <v>0</v>
      </c>
      <c r="R743" s="215">
        <f>Q743*H743</f>
        <v>0</v>
      </c>
      <c r="S743" s="215">
        <v>0</v>
      </c>
      <c r="T743" s="216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7" t="s">
        <v>175</v>
      </c>
      <c r="AT743" s="217" t="s">
        <v>170</v>
      </c>
      <c r="AU743" s="217" t="s">
        <v>81</v>
      </c>
      <c r="AY743" s="19" t="s">
        <v>166</v>
      </c>
      <c r="BE743" s="218">
        <f>IF(N743="základní",J743,0)</f>
        <v>0</v>
      </c>
      <c r="BF743" s="218">
        <f>IF(N743="snížená",J743,0)</f>
        <v>0</v>
      </c>
      <c r="BG743" s="218">
        <f>IF(N743="zákl. přenesená",J743,0)</f>
        <v>0</v>
      </c>
      <c r="BH743" s="218">
        <f>IF(N743="sníž. přenesená",J743,0)</f>
        <v>0</v>
      </c>
      <c r="BI743" s="218">
        <f>IF(N743="nulová",J743,0)</f>
        <v>0</v>
      </c>
      <c r="BJ743" s="19" t="s">
        <v>79</v>
      </c>
      <c r="BK743" s="218">
        <f>ROUND(I743*H743,2)</f>
        <v>0</v>
      </c>
      <c r="BL743" s="19" t="s">
        <v>175</v>
      </c>
      <c r="BM743" s="217" t="s">
        <v>749</v>
      </c>
    </row>
    <row r="744" s="13" customFormat="1">
      <c r="A744" s="13"/>
      <c r="B744" s="224"/>
      <c r="C744" s="225"/>
      <c r="D744" s="226" t="s">
        <v>178</v>
      </c>
      <c r="E744" s="227" t="s">
        <v>19</v>
      </c>
      <c r="F744" s="228" t="s">
        <v>750</v>
      </c>
      <c r="G744" s="225"/>
      <c r="H744" s="227" t="s">
        <v>19</v>
      </c>
      <c r="I744" s="229"/>
      <c r="J744" s="225"/>
      <c r="K744" s="225"/>
      <c r="L744" s="230"/>
      <c r="M744" s="231"/>
      <c r="N744" s="232"/>
      <c r="O744" s="232"/>
      <c r="P744" s="232"/>
      <c r="Q744" s="232"/>
      <c r="R744" s="232"/>
      <c r="S744" s="232"/>
      <c r="T744" s="23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4" t="s">
        <v>178</v>
      </c>
      <c r="AU744" s="234" t="s">
        <v>81</v>
      </c>
      <c r="AV744" s="13" t="s">
        <v>79</v>
      </c>
      <c r="AW744" s="13" t="s">
        <v>33</v>
      </c>
      <c r="AX744" s="13" t="s">
        <v>71</v>
      </c>
      <c r="AY744" s="234" t="s">
        <v>166</v>
      </c>
    </row>
    <row r="745" s="13" customFormat="1">
      <c r="A745" s="13"/>
      <c r="B745" s="224"/>
      <c r="C745" s="225"/>
      <c r="D745" s="226" t="s">
        <v>178</v>
      </c>
      <c r="E745" s="227" t="s">
        <v>19</v>
      </c>
      <c r="F745" s="228" t="s">
        <v>742</v>
      </c>
      <c r="G745" s="225"/>
      <c r="H745" s="227" t="s">
        <v>19</v>
      </c>
      <c r="I745" s="229"/>
      <c r="J745" s="225"/>
      <c r="K745" s="225"/>
      <c r="L745" s="230"/>
      <c r="M745" s="231"/>
      <c r="N745" s="232"/>
      <c r="O745" s="232"/>
      <c r="P745" s="232"/>
      <c r="Q745" s="232"/>
      <c r="R745" s="232"/>
      <c r="S745" s="232"/>
      <c r="T745" s="23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4" t="s">
        <v>178</v>
      </c>
      <c r="AU745" s="234" t="s">
        <v>81</v>
      </c>
      <c r="AV745" s="13" t="s">
        <v>79</v>
      </c>
      <c r="AW745" s="13" t="s">
        <v>33</v>
      </c>
      <c r="AX745" s="13" t="s">
        <v>71</v>
      </c>
      <c r="AY745" s="234" t="s">
        <v>166</v>
      </c>
    </row>
    <row r="746" s="13" customFormat="1">
      <c r="A746" s="13"/>
      <c r="B746" s="224"/>
      <c r="C746" s="225"/>
      <c r="D746" s="226" t="s">
        <v>178</v>
      </c>
      <c r="E746" s="227" t="s">
        <v>19</v>
      </c>
      <c r="F746" s="228" t="s">
        <v>743</v>
      </c>
      <c r="G746" s="225"/>
      <c r="H746" s="227" t="s">
        <v>19</v>
      </c>
      <c r="I746" s="229"/>
      <c r="J746" s="225"/>
      <c r="K746" s="225"/>
      <c r="L746" s="230"/>
      <c r="M746" s="231"/>
      <c r="N746" s="232"/>
      <c r="O746" s="232"/>
      <c r="P746" s="232"/>
      <c r="Q746" s="232"/>
      <c r="R746" s="232"/>
      <c r="S746" s="232"/>
      <c r="T746" s="23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4" t="s">
        <v>178</v>
      </c>
      <c r="AU746" s="234" t="s">
        <v>81</v>
      </c>
      <c r="AV746" s="13" t="s">
        <v>79</v>
      </c>
      <c r="AW746" s="13" t="s">
        <v>33</v>
      </c>
      <c r="AX746" s="13" t="s">
        <v>71</v>
      </c>
      <c r="AY746" s="234" t="s">
        <v>166</v>
      </c>
    </row>
    <row r="747" s="13" customFormat="1">
      <c r="A747" s="13"/>
      <c r="B747" s="224"/>
      <c r="C747" s="225"/>
      <c r="D747" s="226" t="s">
        <v>178</v>
      </c>
      <c r="E747" s="227" t="s">
        <v>19</v>
      </c>
      <c r="F747" s="228" t="s">
        <v>744</v>
      </c>
      <c r="G747" s="225"/>
      <c r="H747" s="227" t="s">
        <v>19</v>
      </c>
      <c r="I747" s="229"/>
      <c r="J747" s="225"/>
      <c r="K747" s="225"/>
      <c r="L747" s="230"/>
      <c r="M747" s="231"/>
      <c r="N747" s="232"/>
      <c r="O747" s="232"/>
      <c r="P747" s="232"/>
      <c r="Q747" s="232"/>
      <c r="R747" s="232"/>
      <c r="S747" s="232"/>
      <c r="T747" s="23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4" t="s">
        <v>178</v>
      </c>
      <c r="AU747" s="234" t="s">
        <v>81</v>
      </c>
      <c r="AV747" s="13" t="s">
        <v>79</v>
      </c>
      <c r="AW747" s="13" t="s">
        <v>33</v>
      </c>
      <c r="AX747" s="13" t="s">
        <v>71</v>
      </c>
      <c r="AY747" s="234" t="s">
        <v>166</v>
      </c>
    </row>
    <row r="748" s="13" customFormat="1">
      <c r="A748" s="13"/>
      <c r="B748" s="224"/>
      <c r="C748" s="225"/>
      <c r="D748" s="226" t="s">
        <v>178</v>
      </c>
      <c r="E748" s="227" t="s">
        <v>19</v>
      </c>
      <c r="F748" s="228" t="s">
        <v>745</v>
      </c>
      <c r="G748" s="225"/>
      <c r="H748" s="227" t="s">
        <v>19</v>
      </c>
      <c r="I748" s="229"/>
      <c r="J748" s="225"/>
      <c r="K748" s="225"/>
      <c r="L748" s="230"/>
      <c r="M748" s="231"/>
      <c r="N748" s="232"/>
      <c r="O748" s="232"/>
      <c r="P748" s="232"/>
      <c r="Q748" s="232"/>
      <c r="R748" s="232"/>
      <c r="S748" s="232"/>
      <c r="T748" s="23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4" t="s">
        <v>178</v>
      </c>
      <c r="AU748" s="234" t="s">
        <v>81</v>
      </c>
      <c r="AV748" s="13" t="s">
        <v>79</v>
      </c>
      <c r="AW748" s="13" t="s">
        <v>33</v>
      </c>
      <c r="AX748" s="13" t="s">
        <v>71</v>
      </c>
      <c r="AY748" s="234" t="s">
        <v>166</v>
      </c>
    </row>
    <row r="749" s="14" customFormat="1">
      <c r="A749" s="14"/>
      <c r="B749" s="235"/>
      <c r="C749" s="236"/>
      <c r="D749" s="226" t="s">
        <v>178</v>
      </c>
      <c r="E749" s="237" t="s">
        <v>19</v>
      </c>
      <c r="F749" s="238" t="s">
        <v>79</v>
      </c>
      <c r="G749" s="236"/>
      <c r="H749" s="239">
        <v>1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5" t="s">
        <v>178</v>
      </c>
      <c r="AU749" s="245" t="s">
        <v>81</v>
      </c>
      <c r="AV749" s="14" t="s">
        <v>81</v>
      </c>
      <c r="AW749" s="14" t="s">
        <v>33</v>
      </c>
      <c r="AX749" s="14" t="s">
        <v>71</v>
      </c>
      <c r="AY749" s="245" t="s">
        <v>166</v>
      </c>
    </row>
    <row r="750" s="15" customFormat="1">
      <c r="A750" s="15"/>
      <c r="B750" s="246"/>
      <c r="C750" s="247"/>
      <c r="D750" s="226" t="s">
        <v>178</v>
      </c>
      <c r="E750" s="248" t="s">
        <v>19</v>
      </c>
      <c r="F750" s="249" t="s">
        <v>183</v>
      </c>
      <c r="G750" s="247"/>
      <c r="H750" s="250">
        <v>1</v>
      </c>
      <c r="I750" s="251"/>
      <c r="J750" s="247"/>
      <c r="K750" s="247"/>
      <c r="L750" s="252"/>
      <c r="M750" s="253"/>
      <c r="N750" s="254"/>
      <c r="O750" s="254"/>
      <c r="P750" s="254"/>
      <c r="Q750" s="254"/>
      <c r="R750" s="254"/>
      <c r="S750" s="254"/>
      <c r="T750" s="25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6" t="s">
        <v>178</v>
      </c>
      <c r="AU750" s="256" t="s">
        <v>81</v>
      </c>
      <c r="AV750" s="15" t="s">
        <v>175</v>
      </c>
      <c r="AW750" s="15" t="s">
        <v>33</v>
      </c>
      <c r="AX750" s="15" t="s">
        <v>79</v>
      </c>
      <c r="AY750" s="256" t="s">
        <v>166</v>
      </c>
    </row>
    <row r="751" s="2" customFormat="1" ht="16.5" customHeight="1">
      <c r="A751" s="40"/>
      <c r="B751" s="41"/>
      <c r="C751" s="206" t="s">
        <v>751</v>
      </c>
      <c r="D751" s="206" t="s">
        <v>170</v>
      </c>
      <c r="E751" s="207" t="s">
        <v>752</v>
      </c>
      <c r="F751" s="208" t="s">
        <v>753</v>
      </c>
      <c r="G751" s="209" t="s">
        <v>326</v>
      </c>
      <c r="H751" s="210">
        <v>1</v>
      </c>
      <c r="I751" s="211"/>
      <c r="J751" s="212">
        <f>ROUND(I751*H751,2)</f>
        <v>0</v>
      </c>
      <c r="K751" s="208" t="s">
        <v>19</v>
      </c>
      <c r="L751" s="46"/>
      <c r="M751" s="213" t="s">
        <v>19</v>
      </c>
      <c r="N751" s="214" t="s">
        <v>42</v>
      </c>
      <c r="O751" s="86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7" t="s">
        <v>175</v>
      </c>
      <c r="AT751" s="217" t="s">
        <v>170</v>
      </c>
      <c r="AU751" s="217" t="s">
        <v>81</v>
      </c>
      <c r="AY751" s="19" t="s">
        <v>166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9" t="s">
        <v>79</v>
      </c>
      <c r="BK751" s="218">
        <f>ROUND(I751*H751,2)</f>
        <v>0</v>
      </c>
      <c r="BL751" s="19" t="s">
        <v>175</v>
      </c>
      <c r="BM751" s="217" t="s">
        <v>754</v>
      </c>
    </row>
    <row r="752" s="13" customFormat="1">
      <c r="A752" s="13"/>
      <c r="B752" s="224"/>
      <c r="C752" s="225"/>
      <c r="D752" s="226" t="s">
        <v>178</v>
      </c>
      <c r="E752" s="227" t="s">
        <v>19</v>
      </c>
      <c r="F752" s="228" t="s">
        <v>755</v>
      </c>
      <c r="G752" s="225"/>
      <c r="H752" s="227" t="s">
        <v>19</v>
      </c>
      <c r="I752" s="229"/>
      <c r="J752" s="225"/>
      <c r="K752" s="225"/>
      <c r="L752" s="230"/>
      <c r="M752" s="231"/>
      <c r="N752" s="232"/>
      <c r="O752" s="232"/>
      <c r="P752" s="232"/>
      <c r="Q752" s="232"/>
      <c r="R752" s="232"/>
      <c r="S752" s="232"/>
      <c r="T752" s="23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4" t="s">
        <v>178</v>
      </c>
      <c r="AU752" s="234" t="s">
        <v>81</v>
      </c>
      <c r="AV752" s="13" t="s">
        <v>79</v>
      </c>
      <c r="AW752" s="13" t="s">
        <v>33</v>
      </c>
      <c r="AX752" s="13" t="s">
        <v>71</v>
      </c>
      <c r="AY752" s="234" t="s">
        <v>166</v>
      </c>
    </row>
    <row r="753" s="13" customFormat="1">
      <c r="A753" s="13"/>
      <c r="B753" s="224"/>
      <c r="C753" s="225"/>
      <c r="D753" s="226" t="s">
        <v>178</v>
      </c>
      <c r="E753" s="227" t="s">
        <v>19</v>
      </c>
      <c r="F753" s="228" t="s">
        <v>756</v>
      </c>
      <c r="G753" s="225"/>
      <c r="H753" s="227" t="s">
        <v>19</v>
      </c>
      <c r="I753" s="229"/>
      <c r="J753" s="225"/>
      <c r="K753" s="225"/>
      <c r="L753" s="230"/>
      <c r="M753" s="231"/>
      <c r="N753" s="232"/>
      <c r="O753" s="232"/>
      <c r="P753" s="232"/>
      <c r="Q753" s="232"/>
      <c r="R753" s="232"/>
      <c r="S753" s="232"/>
      <c r="T753" s="23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4" t="s">
        <v>178</v>
      </c>
      <c r="AU753" s="234" t="s">
        <v>81</v>
      </c>
      <c r="AV753" s="13" t="s">
        <v>79</v>
      </c>
      <c r="AW753" s="13" t="s">
        <v>33</v>
      </c>
      <c r="AX753" s="13" t="s">
        <v>71</v>
      </c>
      <c r="AY753" s="234" t="s">
        <v>166</v>
      </c>
    </row>
    <row r="754" s="13" customFormat="1">
      <c r="A754" s="13"/>
      <c r="B754" s="224"/>
      <c r="C754" s="225"/>
      <c r="D754" s="226" t="s">
        <v>178</v>
      </c>
      <c r="E754" s="227" t="s">
        <v>19</v>
      </c>
      <c r="F754" s="228" t="s">
        <v>742</v>
      </c>
      <c r="G754" s="225"/>
      <c r="H754" s="227" t="s">
        <v>19</v>
      </c>
      <c r="I754" s="229"/>
      <c r="J754" s="225"/>
      <c r="K754" s="225"/>
      <c r="L754" s="230"/>
      <c r="M754" s="231"/>
      <c r="N754" s="232"/>
      <c r="O754" s="232"/>
      <c r="P754" s="232"/>
      <c r="Q754" s="232"/>
      <c r="R754" s="232"/>
      <c r="S754" s="232"/>
      <c r="T754" s="23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4" t="s">
        <v>178</v>
      </c>
      <c r="AU754" s="234" t="s">
        <v>81</v>
      </c>
      <c r="AV754" s="13" t="s">
        <v>79</v>
      </c>
      <c r="AW754" s="13" t="s">
        <v>33</v>
      </c>
      <c r="AX754" s="13" t="s">
        <v>71</v>
      </c>
      <c r="AY754" s="234" t="s">
        <v>166</v>
      </c>
    </row>
    <row r="755" s="13" customFormat="1">
      <c r="A755" s="13"/>
      <c r="B755" s="224"/>
      <c r="C755" s="225"/>
      <c r="D755" s="226" t="s">
        <v>178</v>
      </c>
      <c r="E755" s="227" t="s">
        <v>19</v>
      </c>
      <c r="F755" s="228" t="s">
        <v>757</v>
      </c>
      <c r="G755" s="225"/>
      <c r="H755" s="227" t="s">
        <v>19</v>
      </c>
      <c r="I755" s="229"/>
      <c r="J755" s="225"/>
      <c r="K755" s="225"/>
      <c r="L755" s="230"/>
      <c r="M755" s="231"/>
      <c r="N755" s="232"/>
      <c r="O755" s="232"/>
      <c r="P755" s="232"/>
      <c r="Q755" s="232"/>
      <c r="R755" s="232"/>
      <c r="S755" s="232"/>
      <c r="T755" s="23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4" t="s">
        <v>178</v>
      </c>
      <c r="AU755" s="234" t="s">
        <v>81</v>
      </c>
      <c r="AV755" s="13" t="s">
        <v>79</v>
      </c>
      <c r="AW755" s="13" t="s">
        <v>33</v>
      </c>
      <c r="AX755" s="13" t="s">
        <v>71</v>
      </c>
      <c r="AY755" s="234" t="s">
        <v>166</v>
      </c>
    </row>
    <row r="756" s="13" customFormat="1">
      <c r="A756" s="13"/>
      <c r="B756" s="224"/>
      <c r="C756" s="225"/>
      <c r="D756" s="226" t="s">
        <v>178</v>
      </c>
      <c r="E756" s="227" t="s">
        <v>19</v>
      </c>
      <c r="F756" s="228" t="s">
        <v>743</v>
      </c>
      <c r="G756" s="225"/>
      <c r="H756" s="227" t="s">
        <v>19</v>
      </c>
      <c r="I756" s="229"/>
      <c r="J756" s="225"/>
      <c r="K756" s="225"/>
      <c r="L756" s="230"/>
      <c r="M756" s="231"/>
      <c r="N756" s="232"/>
      <c r="O756" s="232"/>
      <c r="P756" s="232"/>
      <c r="Q756" s="232"/>
      <c r="R756" s="232"/>
      <c r="S756" s="232"/>
      <c r="T756" s="23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4" t="s">
        <v>178</v>
      </c>
      <c r="AU756" s="234" t="s">
        <v>81</v>
      </c>
      <c r="AV756" s="13" t="s">
        <v>79</v>
      </c>
      <c r="AW756" s="13" t="s">
        <v>33</v>
      </c>
      <c r="AX756" s="13" t="s">
        <v>71</v>
      </c>
      <c r="AY756" s="234" t="s">
        <v>166</v>
      </c>
    </row>
    <row r="757" s="13" customFormat="1">
      <c r="A757" s="13"/>
      <c r="B757" s="224"/>
      <c r="C757" s="225"/>
      <c r="D757" s="226" t="s">
        <v>178</v>
      </c>
      <c r="E757" s="227" t="s">
        <v>19</v>
      </c>
      <c r="F757" s="228" t="s">
        <v>744</v>
      </c>
      <c r="G757" s="225"/>
      <c r="H757" s="227" t="s">
        <v>19</v>
      </c>
      <c r="I757" s="229"/>
      <c r="J757" s="225"/>
      <c r="K757" s="225"/>
      <c r="L757" s="230"/>
      <c r="M757" s="231"/>
      <c r="N757" s="232"/>
      <c r="O757" s="232"/>
      <c r="P757" s="232"/>
      <c r="Q757" s="232"/>
      <c r="R757" s="232"/>
      <c r="S757" s="232"/>
      <c r="T757" s="23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4" t="s">
        <v>178</v>
      </c>
      <c r="AU757" s="234" t="s">
        <v>81</v>
      </c>
      <c r="AV757" s="13" t="s">
        <v>79</v>
      </c>
      <c r="AW757" s="13" t="s">
        <v>33</v>
      </c>
      <c r="AX757" s="13" t="s">
        <v>71</v>
      </c>
      <c r="AY757" s="234" t="s">
        <v>166</v>
      </c>
    </row>
    <row r="758" s="13" customFormat="1">
      <c r="A758" s="13"/>
      <c r="B758" s="224"/>
      <c r="C758" s="225"/>
      <c r="D758" s="226" t="s">
        <v>178</v>
      </c>
      <c r="E758" s="227" t="s">
        <v>19</v>
      </c>
      <c r="F758" s="228" t="s">
        <v>758</v>
      </c>
      <c r="G758" s="225"/>
      <c r="H758" s="227" t="s">
        <v>19</v>
      </c>
      <c r="I758" s="229"/>
      <c r="J758" s="225"/>
      <c r="K758" s="225"/>
      <c r="L758" s="230"/>
      <c r="M758" s="231"/>
      <c r="N758" s="232"/>
      <c r="O758" s="232"/>
      <c r="P758" s="232"/>
      <c r="Q758" s="232"/>
      <c r="R758" s="232"/>
      <c r="S758" s="232"/>
      <c r="T758" s="23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4" t="s">
        <v>178</v>
      </c>
      <c r="AU758" s="234" t="s">
        <v>81</v>
      </c>
      <c r="AV758" s="13" t="s">
        <v>79</v>
      </c>
      <c r="AW758" s="13" t="s">
        <v>33</v>
      </c>
      <c r="AX758" s="13" t="s">
        <v>71</v>
      </c>
      <c r="AY758" s="234" t="s">
        <v>166</v>
      </c>
    </row>
    <row r="759" s="13" customFormat="1">
      <c r="A759" s="13"/>
      <c r="B759" s="224"/>
      <c r="C759" s="225"/>
      <c r="D759" s="226" t="s">
        <v>178</v>
      </c>
      <c r="E759" s="227" t="s">
        <v>19</v>
      </c>
      <c r="F759" s="228" t="s">
        <v>759</v>
      </c>
      <c r="G759" s="225"/>
      <c r="H759" s="227" t="s">
        <v>19</v>
      </c>
      <c r="I759" s="229"/>
      <c r="J759" s="225"/>
      <c r="K759" s="225"/>
      <c r="L759" s="230"/>
      <c r="M759" s="231"/>
      <c r="N759" s="232"/>
      <c r="O759" s="232"/>
      <c r="P759" s="232"/>
      <c r="Q759" s="232"/>
      <c r="R759" s="232"/>
      <c r="S759" s="232"/>
      <c r="T759" s="23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4" t="s">
        <v>178</v>
      </c>
      <c r="AU759" s="234" t="s">
        <v>81</v>
      </c>
      <c r="AV759" s="13" t="s">
        <v>79</v>
      </c>
      <c r="AW759" s="13" t="s">
        <v>33</v>
      </c>
      <c r="AX759" s="13" t="s">
        <v>71</v>
      </c>
      <c r="AY759" s="234" t="s">
        <v>166</v>
      </c>
    </row>
    <row r="760" s="14" customFormat="1">
      <c r="A760" s="14"/>
      <c r="B760" s="235"/>
      <c r="C760" s="236"/>
      <c r="D760" s="226" t="s">
        <v>178</v>
      </c>
      <c r="E760" s="237" t="s">
        <v>19</v>
      </c>
      <c r="F760" s="238" t="s">
        <v>79</v>
      </c>
      <c r="G760" s="236"/>
      <c r="H760" s="239">
        <v>1</v>
      </c>
      <c r="I760" s="240"/>
      <c r="J760" s="236"/>
      <c r="K760" s="236"/>
      <c r="L760" s="241"/>
      <c r="M760" s="242"/>
      <c r="N760" s="243"/>
      <c r="O760" s="243"/>
      <c r="P760" s="243"/>
      <c r="Q760" s="243"/>
      <c r="R760" s="243"/>
      <c r="S760" s="243"/>
      <c r="T760" s="24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5" t="s">
        <v>178</v>
      </c>
      <c r="AU760" s="245" t="s">
        <v>81</v>
      </c>
      <c r="AV760" s="14" t="s">
        <v>81</v>
      </c>
      <c r="AW760" s="14" t="s">
        <v>33</v>
      </c>
      <c r="AX760" s="14" t="s">
        <v>71</v>
      </c>
      <c r="AY760" s="245" t="s">
        <v>166</v>
      </c>
    </row>
    <row r="761" s="15" customFormat="1">
      <c r="A761" s="15"/>
      <c r="B761" s="246"/>
      <c r="C761" s="247"/>
      <c r="D761" s="226" t="s">
        <v>178</v>
      </c>
      <c r="E761" s="248" t="s">
        <v>19</v>
      </c>
      <c r="F761" s="249" t="s">
        <v>183</v>
      </c>
      <c r="G761" s="247"/>
      <c r="H761" s="250">
        <v>1</v>
      </c>
      <c r="I761" s="251"/>
      <c r="J761" s="247"/>
      <c r="K761" s="247"/>
      <c r="L761" s="252"/>
      <c r="M761" s="253"/>
      <c r="N761" s="254"/>
      <c r="O761" s="254"/>
      <c r="P761" s="254"/>
      <c r="Q761" s="254"/>
      <c r="R761" s="254"/>
      <c r="S761" s="254"/>
      <c r="T761" s="25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6" t="s">
        <v>178</v>
      </c>
      <c r="AU761" s="256" t="s">
        <v>81</v>
      </c>
      <c r="AV761" s="15" t="s">
        <v>175</v>
      </c>
      <c r="AW761" s="15" t="s">
        <v>33</v>
      </c>
      <c r="AX761" s="15" t="s">
        <v>79</v>
      </c>
      <c r="AY761" s="256" t="s">
        <v>166</v>
      </c>
    </row>
    <row r="762" s="2" customFormat="1" ht="16.5" customHeight="1">
      <c r="A762" s="40"/>
      <c r="B762" s="41"/>
      <c r="C762" s="206" t="s">
        <v>472</v>
      </c>
      <c r="D762" s="206" t="s">
        <v>170</v>
      </c>
      <c r="E762" s="207" t="s">
        <v>760</v>
      </c>
      <c r="F762" s="208" t="s">
        <v>761</v>
      </c>
      <c r="G762" s="209" t="s">
        <v>326</v>
      </c>
      <c r="H762" s="210">
        <v>1</v>
      </c>
      <c r="I762" s="211"/>
      <c r="J762" s="212">
        <f>ROUND(I762*H762,2)</f>
        <v>0</v>
      </c>
      <c r="K762" s="208" t="s">
        <v>19</v>
      </c>
      <c r="L762" s="46"/>
      <c r="M762" s="213" t="s">
        <v>19</v>
      </c>
      <c r="N762" s="214" t="s">
        <v>42</v>
      </c>
      <c r="O762" s="86"/>
      <c r="P762" s="215">
        <f>O762*H762</f>
        <v>0</v>
      </c>
      <c r="Q762" s="215">
        <v>0</v>
      </c>
      <c r="R762" s="215">
        <f>Q762*H762</f>
        <v>0</v>
      </c>
      <c r="S762" s="215">
        <v>0</v>
      </c>
      <c r="T762" s="216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17" t="s">
        <v>175</v>
      </c>
      <c r="AT762" s="217" t="s">
        <v>170</v>
      </c>
      <c r="AU762" s="217" t="s">
        <v>81</v>
      </c>
      <c r="AY762" s="19" t="s">
        <v>166</v>
      </c>
      <c r="BE762" s="218">
        <f>IF(N762="základní",J762,0)</f>
        <v>0</v>
      </c>
      <c r="BF762" s="218">
        <f>IF(N762="snížená",J762,0)</f>
        <v>0</v>
      </c>
      <c r="BG762" s="218">
        <f>IF(N762="zákl. přenesená",J762,0)</f>
        <v>0</v>
      </c>
      <c r="BH762" s="218">
        <f>IF(N762="sníž. přenesená",J762,0)</f>
        <v>0</v>
      </c>
      <c r="BI762" s="218">
        <f>IF(N762="nulová",J762,0)</f>
        <v>0</v>
      </c>
      <c r="BJ762" s="19" t="s">
        <v>79</v>
      </c>
      <c r="BK762" s="218">
        <f>ROUND(I762*H762,2)</f>
        <v>0</v>
      </c>
      <c r="BL762" s="19" t="s">
        <v>175</v>
      </c>
      <c r="BM762" s="217" t="s">
        <v>762</v>
      </c>
    </row>
    <row r="763" s="13" customFormat="1">
      <c r="A763" s="13"/>
      <c r="B763" s="224"/>
      <c r="C763" s="225"/>
      <c r="D763" s="226" t="s">
        <v>178</v>
      </c>
      <c r="E763" s="227" t="s">
        <v>19</v>
      </c>
      <c r="F763" s="228" t="s">
        <v>763</v>
      </c>
      <c r="G763" s="225"/>
      <c r="H763" s="227" t="s">
        <v>19</v>
      </c>
      <c r="I763" s="229"/>
      <c r="J763" s="225"/>
      <c r="K763" s="225"/>
      <c r="L763" s="230"/>
      <c r="M763" s="231"/>
      <c r="N763" s="232"/>
      <c r="O763" s="232"/>
      <c r="P763" s="232"/>
      <c r="Q763" s="232"/>
      <c r="R763" s="232"/>
      <c r="S763" s="232"/>
      <c r="T763" s="23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4" t="s">
        <v>178</v>
      </c>
      <c r="AU763" s="234" t="s">
        <v>81</v>
      </c>
      <c r="AV763" s="13" t="s">
        <v>79</v>
      </c>
      <c r="AW763" s="13" t="s">
        <v>33</v>
      </c>
      <c r="AX763" s="13" t="s">
        <v>71</v>
      </c>
      <c r="AY763" s="234" t="s">
        <v>166</v>
      </c>
    </row>
    <row r="764" s="13" customFormat="1">
      <c r="A764" s="13"/>
      <c r="B764" s="224"/>
      <c r="C764" s="225"/>
      <c r="D764" s="226" t="s">
        <v>178</v>
      </c>
      <c r="E764" s="227" t="s">
        <v>19</v>
      </c>
      <c r="F764" s="228" t="s">
        <v>764</v>
      </c>
      <c r="G764" s="225"/>
      <c r="H764" s="227" t="s">
        <v>19</v>
      </c>
      <c r="I764" s="229"/>
      <c r="J764" s="225"/>
      <c r="K764" s="225"/>
      <c r="L764" s="230"/>
      <c r="M764" s="231"/>
      <c r="N764" s="232"/>
      <c r="O764" s="232"/>
      <c r="P764" s="232"/>
      <c r="Q764" s="232"/>
      <c r="R764" s="232"/>
      <c r="S764" s="232"/>
      <c r="T764" s="23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4" t="s">
        <v>178</v>
      </c>
      <c r="AU764" s="234" t="s">
        <v>81</v>
      </c>
      <c r="AV764" s="13" t="s">
        <v>79</v>
      </c>
      <c r="AW764" s="13" t="s">
        <v>33</v>
      </c>
      <c r="AX764" s="13" t="s">
        <v>71</v>
      </c>
      <c r="AY764" s="234" t="s">
        <v>166</v>
      </c>
    </row>
    <row r="765" s="13" customFormat="1">
      <c r="A765" s="13"/>
      <c r="B765" s="224"/>
      <c r="C765" s="225"/>
      <c r="D765" s="226" t="s">
        <v>178</v>
      </c>
      <c r="E765" s="227" t="s">
        <v>19</v>
      </c>
      <c r="F765" s="228" t="s">
        <v>765</v>
      </c>
      <c r="G765" s="225"/>
      <c r="H765" s="227" t="s">
        <v>19</v>
      </c>
      <c r="I765" s="229"/>
      <c r="J765" s="225"/>
      <c r="K765" s="225"/>
      <c r="L765" s="230"/>
      <c r="M765" s="231"/>
      <c r="N765" s="232"/>
      <c r="O765" s="232"/>
      <c r="P765" s="232"/>
      <c r="Q765" s="232"/>
      <c r="R765" s="232"/>
      <c r="S765" s="232"/>
      <c r="T765" s="23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4" t="s">
        <v>178</v>
      </c>
      <c r="AU765" s="234" t="s">
        <v>81</v>
      </c>
      <c r="AV765" s="13" t="s">
        <v>79</v>
      </c>
      <c r="AW765" s="13" t="s">
        <v>33</v>
      </c>
      <c r="AX765" s="13" t="s">
        <v>71</v>
      </c>
      <c r="AY765" s="234" t="s">
        <v>166</v>
      </c>
    </row>
    <row r="766" s="13" customFormat="1">
      <c r="A766" s="13"/>
      <c r="B766" s="224"/>
      <c r="C766" s="225"/>
      <c r="D766" s="226" t="s">
        <v>178</v>
      </c>
      <c r="E766" s="227" t="s">
        <v>19</v>
      </c>
      <c r="F766" s="228" t="s">
        <v>766</v>
      </c>
      <c r="G766" s="225"/>
      <c r="H766" s="227" t="s">
        <v>19</v>
      </c>
      <c r="I766" s="229"/>
      <c r="J766" s="225"/>
      <c r="K766" s="225"/>
      <c r="L766" s="230"/>
      <c r="M766" s="231"/>
      <c r="N766" s="232"/>
      <c r="O766" s="232"/>
      <c r="P766" s="232"/>
      <c r="Q766" s="232"/>
      <c r="R766" s="232"/>
      <c r="S766" s="232"/>
      <c r="T766" s="23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4" t="s">
        <v>178</v>
      </c>
      <c r="AU766" s="234" t="s">
        <v>81</v>
      </c>
      <c r="AV766" s="13" t="s">
        <v>79</v>
      </c>
      <c r="AW766" s="13" t="s">
        <v>33</v>
      </c>
      <c r="AX766" s="13" t="s">
        <v>71</v>
      </c>
      <c r="AY766" s="234" t="s">
        <v>166</v>
      </c>
    </row>
    <row r="767" s="13" customFormat="1">
      <c r="A767" s="13"/>
      <c r="B767" s="224"/>
      <c r="C767" s="225"/>
      <c r="D767" s="226" t="s">
        <v>178</v>
      </c>
      <c r="E767" s="227" t="s">
        <v>19</v>
      </c>
      <c r="F767" s="228" t="s">
        <v>767</v>
      </c>
      <c r="G767" s="225"/>
      <c r="H767" s="227" t="s">
        <v>19</v>
      </c>
      <c r="I767" s="229"/>
      <c r="J767" s="225"/>
      <c r="K767" s="225"/>
      <c r="L767" s="230"/>
      <c r="M767" s="231"/>
      <c r="N767" s="232"/>
      <c r="O767" s="232"/>
      <c r="P767" s="232"/>
      <c r="Q767" s="232"/>
      <c r="R767" s="232"/>
      <c r="S767" s="232"/>
      <c r="T767" s="23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4" t="s">
        <v>178</v>
      </c>
      <c r="AU767" s="234" t="s">
        <v>81</v>
      </c>
      <c r="AV767" s="13" t="s">
        <v>79</v>
      </c>
      <c r="AW767" s="13" t="s">
        <v>33</v>
      </c>
      <c r="AX767" s="13" t="s">
        <v>71</v>
      </c>
      <c r="AY767" s="234" t="s">
        <v>166</v>
      </c>
    </row>
    <row r="768" s="13" customFormat="1">
      <c r="A768" s="13"/>
      <c r="B768" s="224"/>
      <c r="C768" s="225"/>
      <c r="D768" s="226" t="s">
        <v>178</v>
      </c>
      <c r="E768" s="227" t="s">
        <v>19</v>
      </c>
      <c r="F768" s="228" t="s">
        <v>744</v>
      </c>
      <c r="G768" s="225"/>
      <c r="H768" s="227" t="s">
        <v>19</v>
      </c>
      <c r="I768" s="229"/>
      <c r="J768" s="225"/>
      <c r="K768" s="225"/>
      <c r="L768" s="230"/>
      <c r="M768" s="231"/>
      <c r="N768" s="232"/>
      <c r="O768" s="232"/>
      <c r="P768" s="232"/>
      <c r="Q768" s="232"/>
      <c r="R768" s="232"/>
      <c r="S768" s="232"/>
      <c r="T768" s="23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4" t="s">
        <v>178</v>
      </c>
      <c r="AU768" s="234" t="s">
        <v>81</v>
      </c>
      <c r="AV768" s="13" t="s">
        <v>79</v>
      </c>
      <c r="AW768" s="13" t="s">
        <v>33</v>
      </c>
      <c r="AX768" s="13" t="s">
        <v>71</v>
      </c>
      <c r="AY768" s="234" t="s">
        <v>166</v>
      </c>
    </row>
    <row r="769" s="13" customFormat="1">
      <c r="A769" s="13"/>
      <c r="B769" s="224"/>
      <c r="C769" s="225"/>
      <c r="D769" s="226" t="s">
        <v>178</v>
      </c>
      <c r="E769" s="227" t="s">
        <v>19</v>
      </c>
      <c r="F769" s="228" t="s">
        <v>758</v>
      </c>
      <c r="G769" s="225"/>
      <c r="H769" s="227" t="s">
        <v>19</v>
      </c>
      <c r="I769" s="229"/>
      <c r="J769" s="225"/>
      <c r="K769" s="225"/>
      <c r="L769" s="230"/>
      <c r="M769" s="231"/>
      <c r="N769" s="232"/>
      <c r="O769" s="232"/>
      <c r="P769" s="232"/>
      <c r="Q769" s="232"/>
      <c r="R769" s="232"/>
      <c r="S769" s="232"/>
      <c r="T769" s="23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4" t="s">
        <v>178</v>
      </c>
      <c r="AU769" s="234" t="s">
        <v>81</v>
      </c>
      <c r="AV769" s="13" t="s">
        <v>79</v>
      </c>
      <c r="AW769" s="13" t="s">
        <v>33</v>
      </c>
      <c r="AX769" s="13" t="s">
        <v>71</v>
      </c>
      <c r="AY769" s="234" t="s">
        <v>166</v>
      </c>
    </row>
    <row r="770" s="14" customFormat="1">
      <c r="A770" s="14"/>
      <c r="B770" s="235"/>
      <c r="C770" s="236"/>
      <c r="D770" s="226" t="s">
        <v>178</v>
      </c>
      <c r="E770" s="237" t="s">
        <v>19</v>
      </c>
      <c r="F770" s="238" t="s">
        <v>79</v>
      </c>
      <c r="G770" s="236"/>
      <c r="H770" s="239">
        <v>1</v>
      </c>
      <c r="I770" s="240"/>
      <c r="J770" s="236"/>
      <c r="K770" s="236"/>
      <c r="L770" s="241"/>
      <c r="M770" s="242"/>
      <c r="N770" s="243"/>
      <c r="O770" s="243"/>
      <c r="P770" s="243"/>
      <c r="Q770" s="243"/>
      <c r="R770" s="243"/>
      <c r="S770" s="243"/>
      <c r="T770" s="24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5" t="s">
        <v>178</v>
      </c>
      <c r="AU770" s="245" t="s">
        <v>81</v>
      </c>
      <c r="AV770" s="14" t="s">
        <v>81</v>
      </c>
      <c r="AW770" s="14" t="s">
        <v>33</v>
      </c>
      <c r="AX770" s="14" t="s">
        <v>71</v>
      </c>
      <c r="AY770" s="245" t="s">
        <v>166</v>
      </c>
    </row>
    <row r="771" s="15" customFormat="1">
      <c r="A771" s="15"/>
      <c r="B771" s="246"/>
      <c r="C771" s="247"/>
      <c r="D771" s="226" t="s">
        <v>178</v>
      </c>
      <c r="E771" s="248" t="s">
        <v>19</v>
      </c>
      <c r="F771" s="249" t="s">
        <v>183</v>
      </c>
      <c r="G771" s="247"/>
      <c r="H771" s="250">
        <v>1</v>
      </c>
      <c r="I771" s="251"/>
      <c r="J771" s="247"/>
      <c r="K771" s="247"/>
      <c r="L771" s="252"/>
      <c r="M771" s="253"/>
      <c r="N771" s="254"/>
      <c r="O771" s="254"/>
      <c r="P771" s="254"/>
      <c r="Q771" s="254"/>
      <c r="R771" s="254"/>
      <c r="S771" s="254"/>
      <c r="T771" s="25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56" t="s">
        <v>178</v>
      </c>
      <c r="AU771" s="256" t="s">
        <v>81</v>
      </c>
      <c r="AV771" s="15" t="s">
        <v>175</v>
      </c>
      <c r="AW771" s="15" t="s">
        <v>33</v>
      </c>
      <c r="AX771" s="15" t="s">
        <v>79</v>
      </c>
      <c r="AY771" s="256" t="s">
        <v>166</v>
      </c>
    </row>
    <row r="772" s="2" customFormat="1" ht="16.5" customHeight="1">
      <c r="A772" s="40"/>
      <c r="B772" s="41"/>
      <c r="C772" s="206" t="s">
        <v>671</v>
      </c>
      <c r="D772" s="206" t="s">
        <v>170</v>
      </c>
      <c r="E772" s="207" t="s">
        <v>768</v>
      </c>
      <c r="F772" s="208" t="s">
        <v>769</v>
      </c>
      <c r="G772" s="209" t="s">
        <v>332</v>
      </c>
      <c r="H772" s="210">
        <v>5</v>
      </c>
      <c r="I772" s="211"/>
      <c r="J772" s="212">
        <f>ROUND(I772*H772,2)</f>
        <v>0</v>
      </c>
      <c r="K772" s="208" t="s">
        <v>174</v>
      </c>
      <c r="L772" s="46"/>
      <c r="M772" s="213" t="s">
        <v>19</v>
      </c>
      <c r="N772" s="214" t="s">
        <v>42</v>
      </c>
      <c r="O772" s="86"/>
      <c r="P772" s="215">
        <f>O772*H772</f>
        <v>0</v>
      </c>
      <c r="Q772" s="215">
        <v>0</v>
      </c>
      <c r="R772" s="215">
        <f>Q772*H772</f>
        <v>0</v>
      </c>
      <c r="S772" s="215">
        <v>0.00167</v>
      </c>
      <c r="T772" s="216">
        <f>S772*H772</f>
        <v>0.0083499999999999998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17" t="s">
        <v>175</v>
      </c>
      <c r="AT772" s="217" t="s">
        <v>170</v>
      </c>
      <c r="AU772" s="217" t="s">
        <v>81</v>
      </c>
      <c r="AY772" s="19" t="s">
        <v>166</v>
      </c>
      <c r="BE772" s="218">
        <f>IF(N772="základní",J772,0)</f>
        <v>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19" t="s">
        <v>79</v>
      </c>
      <c r="BK772" s="218">
        <f>ROUND(I772*H772,2)</f>
        <v>0</v>
      </c>
      <c r="BL772" s="19" t="s">
        <v>175</v>
      </c>
      <c r="BM772" s="217" t="s">
        <v>770</v>
      </c>
    </row>
    <row r="773" s="2" customFormat="1">
      <c r="A773" s="40"/>
      <c r="B773" s="41"/>
      <c r="C773" s="42"/>
      <c r="D773" s="219" t="s">
        <v>176</v>
      </c>
      <c r="E773" s="42"/>
      <c r="F773" s="220" t="s">
        <v>771</v>
      </c>
      <c r="G773" s="42"/>
      <c r="H773" s="42"/>
      <c r="I773" s="221"/>
      <c r="J773" s="42"/>
      <c r="K773" s="42"/>
      <c r="L773" s="46"/>
      <c r="M773" s="222"/>
      <c r="N773" s="223"/>
      <c r="O773" s="86"/>
      <c r="P773" s="86"/>
      <c r="Q773" s="86"/>
      <c r="R773" s="86"/>
      <c r="S773" s="86"/>
      <c r="T773" s="87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T773" s="19" t="s">
        <v>176</v>
      </c>
      <c r="AU773" s="19" t="s">
        <v>81</v>
      </c>
    </row>
    <row r="774" s="13" customFormat="1">
      <c r="A774" s="13"/>
      <c r="B774" s="224"/>
      <c r="C774" s="225"/>
      <c r="D774" s="226" t="s">
        <v>178</v>
      </c>
      <c r="E774" s="227" t="s">
        <v>19</v>
      </c>
      <c r="F774" s="228" t="s">
        <v>495</v>
      </c>
      <c r="G774" s="225"/>
      <c r="H774" s="227" t="s">
        <v>19</v>
      </c>
      <c r="I774" s="229"/>
      <c r="J774" s="225"/>
      <c r="K774" s="225"/>
      <c r="L774" s="230"/>
      <c r="M774" s="231"/>
      <c r="N774" s="232"/>
      <c r="O774" s="232"/>
      <c r="P774" s="232"/>
      <c r="Q774" s="232"/>
      <c r="R774" s="232"/>
      <c r="S774" s="232"/>
      <c r="T774" s="23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4" t="s">
        <v>178</v>
      </c>
      <c r="AU774" s="234" t="s">
        <v>81</v>
      </c>
      <c r="AV774" s="13" t="s">
        <v>79</v>
      </c>
      <c r="AW774" s="13" t="s">
        <v>33</v>
      </c>
      <c r="AX774" s="13" t="s">
        <v>71</v>
      </c>
      <c r="AY774" s="234" t="s">
        <v>166</v>
      </c>
    </row>
    <row r="775" s="13" customFormat="1">
      <c r="A775" s="13"/>
      <c r="B775" s="224"/>
      <c r="C775" s="225"/>
      <c r="D775" s="226" t="s">
        <v>178</v>
      </c>
      <c r="E775" s="227" t="s">
        <v>19</v>
      </c>
      <c r="F775" s="228" t="s">
        <v>181</v>
      </c>
      <c r="G775" s="225"/>
      <c r="H775" s="227" t="s">
        <v>19</v>
      </c>
      <c r="I775" s="229"/>
      <c r="J775" s="225"/>
      <c r="K775" s="225"/>
      <c r="L775" s="230"/>
      <c r="M775" s="231"/>
      <c r="N775" s="232"/>
      <c r="O775" s="232"/>
      <c r="P775" s="232"/>
      <c r="Q775" s="232"/>
      <c r="R775" s="232"/>
      <c r="S775" s="232"/>
      <c r="T775" s="23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4" t="s">
        <v>178</v>
      </c>
      <c r="AU775" s="234" t="s">
        <v>81</v>
      </c>
      <c r="AV775" s="13" t="s">
        <v>79</v>
      </c>
      <c r="AW775" s="13" t="s">
        <v>33</v>
      </c>
      <c r="AX775" s="13" t="s">
        <v>71</v>
      </c>
      <c r="AY775" s="234" t="s">
        <v>166</v>
      </c>
    </row>
    <row r="776" s="14" customFormat="1">
      <c r="A776" s="14"/>
      <c r="B776" s="235"/>
      <c r="C776" s="236"/>
      <c r="D776" s="226" t="s">
        <v>178</v>
      </c>
      <c r="E776" s="237" t="s">
        <v>19</v>
      </c>
      <c r="F776" s="238" t="s">
        <v>772</v>
      </c>
      <c r="G776" s="236"/>
      <c r="H776" s="239">
        <v>2</v>
      </c>
      <c r="I776" s="240"/>
      <c r="J776" s="236"/>
      <c r="K776" s="236"/>
      <c r="L776" s="241"/>
      <c r="M776" s="242"/>
      <c r="N776" s="243"/>
      <c r="O776" s="243"/>
      <c r="P776" s="243"/>
      <c r="Q776" s="243"/>
      <c r="R776" s="243"/>
      <c r="S776" s="243"/>
      <c r="T776" s="24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5" t="s">
        <v>178</v>
      </c>
      <c r="AU776" s="245" t="s">
        <v>81</v>
      </c>
      <c r="AV776" s="14" t="s">
        <v>81</v>
      </c>
      <c r="AW776" s="14" t="s">
        <v>33</v>
      </c>
      <c r="AX776" s="14" t="s">
        <v>71</v>
      </c>
      <c r="AY776" s="245" t="s">
        <v>166</v>
      </c>
    </row>
    <row r="777" s="14" customFormat="1">
      <c r="A777" s="14"/>
      <c r="B777" s="235"/>
      <c r="C777" s="236"/>
      <c r="D777" s="226" t="s">
        <v>178</v>
      </c>
      <c r="E777" s="237" t="s">
        <v>19</v>
      </c>
      <c r="F777" s="238" t="s">
        <v>773</v>
      </c>
      <c r="G777" s="236"/>
      <c r="H777" s="239">
        <v>3</v>
      </c>
      <c r="I777" s="240"/>
      <c r="J777" s="236"/>
      <c r="K777" s="236"/>
      <c r="L777" s="241"/>
      <c r="M777" s="242"/>
      <c r="N777" s="243"/>
      <c r="O777" s="243"/>
      <c r="P777" s="243"/>
      <c r="Q777" s="243"/>
      <c r="R777" s="243"/>
      <c r="S777" s="243"/>
      <c r="T777" s="24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5" t="s">
        <v>178</v>
      </c>
      <c r="AU777" s="245" t="s">
        <v>81</v>
      </c>
      <c r="AV777" s="14" t="s">
        <v>81</v>
      </c>
      <c r="AW777" s="14" t="s">
        <v>33</v>
      </c>
      <c r="AX777" s="14" t="s">
        <v>71</v>
      </c>
      <c r="AY777" s="245" t="s">
        <v>166</v>
      </c>
    </row>
    <row r="778" s="15" customFormat="1">
      <c r="A778" s="15"/>
      <c r="B778" s="246"/>
      <c r="C778" s="247"/>
      <c r="D778" s="226" t="s">
        <v>178</v>
      </c>
      <c r="E778" s="248" t="s">
        <v>19</v>
      </c>
      <c r="F778" s="249" t="s">
        <v>183</v>
      </c>
      <c r="G778" s="247"/>
      <c r="H778" s="250">
        <v>5</v>
      </c>
      <c r="I778" s="251"/>
      <c r="J778" s="247"/>
      <c r="K778" s="247"/>
      <c r="L778" s="252"/>
      <c r="M778" s="253"/>
      <c r="N778" s="254"/>
      <c r="O778" s="254"/>
      <c r="P778" s="254"/>
      <c r="Q778" s="254"/>
      <c r="R778" s="254"/>
      <c r="S778" s="254"/>
      <c r="T778" s="25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56" t="s">
        <v>178</v>
      </c>
      <c r="AU778" s="256" t="s">
        <v>81</v>
      </c>
      <c r="AV778" s="15" t="s">
        <v>175</v>
      </c>
      <c r="AW778" s="15" t="s">
        <v>33</v>
      </c>
      <c r="AX778" s="15" t="s">
        <v>79</v>
      </c>
      <c r="AY778" s="256" t="s">
        <v>166</v>
      </c>
    </row>
    <row r="779" s="2" customFormat="1" ht="16.5" customHeight="1">
      <c r="A779" s="40"/>
      <c r="B779" s="41"/>
      <c r="C779" s="206" t="s">
        <v>475</v>
      </c>
      <c r="D779" s="206" t="s">
        <v>170</v>
      </c>
      <c r="E779" s="207" t="s">
        <v>774</v>
      </c>
      <c r="F779" s="208" t="s">
        <v>775</v>
      </c>
      <c r="G779" s="209" t="s">
        <v>339</v>
      </c>
      <c r="H779" s="210">
        <v>5</v>
      </c>
      <c r="I779" s="211"/>
      <c r="J779" s="212">
        <f>ROUND(I779*H779,2)</f>
        <v>0</v>
      </c>
      <c r="K779" s="208" t="s">
        <v>174</v>
      </c>
      <c r="L779" s="46"/>
      <c r="M779" s="213" t="s">
        <v>19</v>
      </c>
      <c r="N779" s="214" t="s">
        <v>42</v>
      </c>
      <c r="O779" s="86"/>
      <c r="P779" s="215">
        <f>O779*H779</f>
        <v>0</v>
      </c>
      <c r="Q779" s="215">
        <v>0</v>
      </c>
      <c r="R779" s="215">
        <f>Q779*H779</f>
        <v>0</v>
      </c>
      <c r="S779" s="215">
        <v>0.0070000000000000001</v>
      </c>
      <c r="T779" s="216">
        <f>S779*H779</f>
        <v>0.035000000000000003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17" t="s">
        <v>175</v>
      </c>
      <c r="AT779" s="217" t="s">
        <v>170</v>
      </c>
      <c r="AU779" s="217" t="s">
        <v>81</v>
      </c>
      <c r="AY779" s="19" t="s">
        <v>166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19" t="s">
        <v>79</v>
      </c>
      <c r="BK779" s="218">
        <f>ROUND(I779*H779,2)</f>
        <v>0</v>
      </c>
      <c r="BL779" s="19" t="s">
        <v>175</v>
      </c>
      <c r="BM779" s="217" t="s">
        <v>776</v>
      </c>
    </row>
    <row r="780" s="2" customFormat="1">
      <c r="A780" s="40"/>
      <c r="B780" s="41"/>
      <c r="C780" s="42"/>
      <c r="D780" s="219" t="s">
        <v>176</v>
      </c>
      <c r="E780" s="42"/>
      <c r="F780" s="220" t="s">
        <v>777</v>
      </c>
      <c r="G780" s="42"/>
      <c r="H780" s="42"/>
      <c r="I780" s="221"/>
      <c r="J780" s="42"/>
      <c r="K780" s="42"/>
      <c r="L780" s="46"/>
      <c r="M780" s="222"/>
      <c r="N780" s="223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176</v>
      </c>
      <c r="AU780" s="19" t="s">
        <v>81</v>
      </c>
    </row>
    <row r="781" s="13" customFormat="1">
      <c r="A781" s="13"/>
      <c r="B781" s="224"/>
      <c r="C781" s="225"/>
      <c r="D781" s="226" t="s">
        <v>178</v>
      </c>
      <c r="E781" s="227" t="s">
        <v>19</v>
      </c>
      <c r="F781" s="228" t="s">
        <v>495</v>
      </c>
      <c r="G781" s="225"/>
      <c r="H781" s="227" t="s">
        <v>19</v>
      </c>
      <c r="I781" s="229"/>
      <c r="J781" s="225"/>
      <c r="K781" s="225"/>
      <c r="L781" s="230"/>
      <c r="M781" s="231"/>
      <c r="N781" s="232"/>
      <c r="O781" s="232"/>
      <c r="P781" s="232"/>
      <c r="Q781" s="232"/>
      <c r="R781" s="232"/>
      <c r="S781" s="232"/>
      <c r="T781" s="23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4" t="s">
        <v>178</v>
      </c>
      <c r="AU781" s="234" t="s">
        <v>81</v>
      </c>
      <c r="AV781" s="13" t="s">
        <v>79</v>
      </c>
      <c r="AW781" s="13" t="s">
        <v>33</v>
      </c>
      <c r="AX781" s="13" t="s">
        <v>71</v>
      </c>
      <c r="AY781" s="234" t="s">
        <v>166</v>
      </c>
    </row>
    <row r="782" s="13" customFormat="1">
      <c r="A782" s="13"/>
      <c r="B782" s="224"/>
      <c r="C782" s="225"/>
      <c r="D782" s="226" t="s">
        <v>178</v>
      </c>
      <c r="E782" s="227" t="s">
        <v>19</v>
      </c>
      <c r="F782" s="228" t="s">
        <v>181</v>
      </c>
      <c r="G782" s="225"/>
      <c r="H782" s="227" t="s">
        <v>19</v>
      </c>
      <c r="I782" s="229"/>
      <c r="J782" s="225"/>
      <c r="K782" s="225"/>
      <c r="L782" s="230"/>
      <c r="M782" s="231"/>
      <c r="N782" s="232"/>
      <c r="O782" s="232"/>
      <c r="P782" s="232"/>
      <c r="Q782" s="232"/>
      <c r="R782" s="232"/>
      <c r="S782" s="232"/>
      <c r="T782" s="23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4" t="s">
        <v>178</v>
      </c>
      <c r="AU782" s="234" t="s">
        <v>81</v>
      </c>
      <c r="AV782" s="13" t="s">
        <v>79</v>
      </c>
      <c r="AW782" s="13" t="s">
        <v>33</v>
      </c>
      <c r="AX782" s="13" t="s">
        <v>71</v>
      </c>
      <c r="AY782" s="234" t="s">
        <v>166</v>
      </c>
    </row>
    <row r="783" s="14" customFormat="1">
      <c r="A783" s="14"/>
      <c r="B783" s="235"/>
      <c r="C783" s="236"/>
      <c r="D783" s="226" t="s">
        <v>178</v>
      </c>
      <c r="E783" s="237" t="s">
        <v>19</v>
      </c>
      <c r="F783" s="238" t="s">
        <v>772</v>
      </c>
      <c r="G783" s="236"/>
      <c r="H783" s="239">
        <v>2</v>
      </c>
      <c r="I783" s="240"/>
      <c r="J783" s="236"/>
      <c r="K783" s="236"/>
      <c r="L783" s="241"/>
      <c r="M783" s="242"/>
      <c r="N783" s="243"/>
      <c r="O783" s="243"/>
      <c r="P783" s="243"/>
      <c r="Q783" s="243"/>
      <c r="R783" s="243"/>
      <c r="S783" s="243"/>
      <c r="T783" s="24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5" t="s">
        <v>178</v>
      </c>
      <c r="AU783" s="245" t="s">
        <v>81</v>
      </c>
      <c r="AV783" s="14" t="s">
        <v>81</v>
      </c>
      <c r="AW783" s="14" t="s">
        <v>33</v>
      </c>
      <c r="AX783" s="14" t="s">
        <v>71</v>
      </c>
      <c r="AY783" s="245" t="s">
        <v>166</v>
      </c>
    </row>
    <row r="784" s="14" customFormat="1">
      <c r="A784" s="14"/>
      <c r="B784" s="235"/>
      <c r="C784" s="236"/>
      <c r="D784" s="226" t="s">
        <v>178</v>
      </c>
      <c r="E784" s="237" t="s">
        <v>19</v>
      </c>
      <c r="F784" s="238" t="s">
        <v>773</v>
      </c>
      <c r="G784" s="236"/>
      <c r="H784" s="239">
        <v>3</v>
      </c>
      <c r="I784" s="240"/>
      <c r="J784" s="236"/>
      <c r="K784" s="236"/>
      <c r="L784" s="241"/>
      <c r="M784" s="242"/>
      <c r="N784" s="243"/>
      <c r="O784" s="243"/>
      <c r="P784" s="243"/>
      <c r="Q784" s="243"/>
      <c r="R784" s="243"/>
      <c r="S784" s="243"/>
      <c r="T784" s="24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5" t="s">
        <v>178</v>
      </c>
      <c r="AU784" s="245" t="s">
        <v>81</v>
      </c>
      <c r="AV784" s="14" t="s">
        <v>81</v>
      </c>
      <c r="AW784" s="14" t="s">
        <v>33</v>
      </c>
      <c r="AX784" s="14" t="s">
        <v>71</v>
      </c>
      <c r="AY784" s="245" t="s">
        <v>166</v>
      </c>
    </row>
    <row r="785" s="15" customFormat="1">
      <c r="A785" s="15"/>
      <c r="B785" s="246"/>
      <c r="C785" s="247"/>
      <c r="D785" s="226" t="s">
        <v>178</v>
      </c>
      <c r="E785" s="248" t="s">
        <v>19</v>
      </c>
      <c r="F785" s="249" t="s">
        <v>183</v>
      </c>
      <c r="G785" s="247"/>
      <c r="H785" s="250">
        <v>5</v>
      </c>
      <c r="I785" s="251"/>
      <c r="J785" s="247"/>
      <c r="K785" s="247"/>
      <c r="L785" s="252"/>
      <c r="M785" s="253"/>
      <c r="N785" s="254"/>
      <c r="O785" s="254"/>
      <c r="P785" s="254"/>
      <c r="Q785" s="254"/>
      <c r="R785" s="254"/>
      <c r="S785" s="254"/>
      <c r="T785" s="25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6" t="s">
        <v>178</v>
      </c>
      <c r="AU785" s="256" t="s">
        <v>81</v>
      </c>
      <c r="AV785" s="15" t="s">
        <v>175</v>
      </c>
      <c r="AW785" s="15" t="s">
        <v>33</v>
      </c>
      <c r="AX785" s="15" t="s">
        <v>79</v>
      </c>
      <c r="AY785" s="256" t="s">
        <v>166</v>
      </c>
    </row>
    <row r="786" s="2" customFormat="1" ht="16.5" customHeight="1">
      <c r="A786" s="40"/>
      <c r="B786" s="41"/>
      <c r="C786" s="206" t="s">
        <v>778</v>
      </c>
      <c r="D786" s="206" t="s">
        <v>170</v>
      </c>
      <c r="E786" s="207" t="s">
        <v>779</v>
      </c>
      <c r="F786" s="208" t="s">
        <v>780</v>
      </c>
      <c r="G786" s="209" t="s">
        <v>339</v>
      </c>
      <c r="H786" s="210">
        <v>1</v>
      </c>
      <c r="I786" s="211"/>
      <c r="J786" s="212">
        <f>ROUND(I786*H786,2)</f>
        <v>0</v>
      </c>
      <c r="K786" s="208" t="s">
        <v>174</v>
      </c>
      <c r="L786" s="46"/>
      <c r="M786" s="213" t="s">
        <v>19</v>
      </c>
      <c r="N786" s="214" t="s">
        <v>42</v>
      </c>
      <c r="O786" s="86"/>
      <c r="P786" s="215">
        <f>O786*H786</f>
        <v>0</v>
      </c>
      <c r="Q786" s="215">
        <v>0</v>
      </c>
      <c r="R786" s="215">
        <f>Q786*H786</f>
        <v>0</v>
      </c>
      <c r="S786" s="215">
        <v>0.001</v>
      </c>
      <c r="T786" s="216">
        <f>S786*H786</f>
        <v>0.001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17" t="s">
        <v>175</v>
      </c>
      <c r="AT786" s="217" t="s">
        <v>170</v>
      </c>
      <c r="AU786" s="217" t="s">
        <v>81</v>
      </c>
      <c r="AY786" s="19" t="s">
        <v>166</v>
      </c>
      <c r="BE786" s="218">
        <f>IF(N786="základní",J786,0)</f>
        <v>0</v>
      </c>
      <c r="BF786" s="218">
        <f>IF(N786="snížená",J786,0)</f>
        <v>0</v>
      </c>
      <c r="BG786" s="218">
        <f>IF(N786="zákl. přenesená",J786,0)</f>
        <v>0</v>
      </c>
      <c r="BH786" s="218">
        <f>IF(N786="sníž. přenesená",J786,0)</f>
        <v>0</v>
      </c>
      <c r="BI786" s="218">
        <f>IF(N786="nulová",J786,0)</f>
        <v>0</v>
      </c>
      <c r="BJ786" s="19" t="s">
        <v>79</v>
      </c>
      <c r="BK786" s="218">
        <f>ROUND(I786*H786,2)</f>
        <v>0</v>
      </c>
      <c r="BL786" s="19" t="s">
        <v>175</v>
      </c>
      <c r="BM786" s="217" t="s">
        <v>781</v>
      </c>
    </row>
    <row r="787" s="2" customFormat="1">
      <c r="A787" s="40"/>
      <c r="B787" s="41"/>
      <c r="C787" s="42"/>
      <c r="D787" s="219" t="s">
        <v>176</v>
      </c>
      <c r="E787" s="42"/>
      <c r="F787" s="220" t="s">
        <v>782</v>
      </c>
      <c r="G787" s="42"/>
      <c r="H787" s="42"/>
      <c r="I787" s="221"/>
      <c r="J787" s="42"/>
      <c r="K787" s="42"/>
      <c r="L787" s="46"/>
      <c r="M787" s="222"/>
      <c r="N787" s="223"/>
      <c r="O787" s="86"/>
      <c r="P787" s="86"/>
      <c r="Q787" s="86"/>
      <c r="R787" s="86"/>
      <c r="S787" s="86"/>
      <c r="T787" s="87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T787" s="19" t="s">
        <v>176</v>
      </c>
      <c r="AU787" s="19" t="s">
        <v>81</v>
      </c>
    </row>
    <row r="788" s="14" customFormat="1">
      <c r="A788" s="14"/>
      <c r="B788" s="235"/>
      <c r="C788" s="236"/>
      <c r="D788" s="226" t="s">
        <v>178</v>
      </c>
      <c r="E788" s="237" t="s">
        <v>19</v>
      </c>
      <c r="F788" s="238" t="s">
        <v>783</v>
      </c>
      <c r="G788" s="236"/>
      <c r="H788" s="239">
        <v>1</v>
      </c>
      <c r="I788" s="240"/>
      <c r="J788" s="236"/>
      <c r="K788" s="236"/>
      <c r="L788" s="241"/>
      <c r="M788" s="242"/>
      <c r="N788" s="243"/>
      <c r="O788" s="243"/>
      <c r="P788" s="243"/>
      <c r="Q788" s="243"/>
      <c r="R788" s="243"/>
      <c r="S788" s="243"/>
      <c r="T788" s="24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5" t="s">
        <v>178</v>
      </c>
      <c r="AU788" s="245" t="s">
        <v>81</v>
      </c>
      <c r="AV788" s="14" t="s">
        <v>81</v>
      </c>
      <c r="AW788" s="14" t="s">
        <v>33</v>
      </c>
      <c r="AX788" s="14" t="s">
        <v>71</v>
      </c>
      <c r="AY788" s="245" t="s">
        <v>166</v>
      </c>
    </row>
    <row r="789" s="15" customFormat="1">
      <c r="A789" s="15"/>
      <c r="B789" s="246"/>
      <c r="C789" s="247"/>
      <c r="D789" s="226" t="s">
        <v>178</v>
      </c>
      <c r="E789" s="248" t="s">
        <v>19</v>
      </c>
      <c r="F789" s="249" t="s">
        <v>183</v>
      </c>
      <c r="G789" s="247"/>
      <c r="H789" s="250">
        <v>1</v>
      </c>
      <c r="I789" s="251"/>
      <c r="J789" s="247"/>
      <c r="K789" s="247"/>
      <c r="L789" s="252"/>
      <c r="M789" s="253"/>
      <c r="N789" s="254"/>
      <c r="O789" s="254"/>
      <c r="P789" s="254"/>
      <c r="Q789" s="254"/>
      <c r="R789" s="254"/>
      <c r="S789" s="254"/>
      <c r="T789" s="25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56" t="s">
        <v>178</v>
      </c>
      <c r="AU789" s="256" t="s">
        <v>81</v>
      </c>
      <c r="AV789" s="15" t="s">
        <v>175</v>
      </c>
      <c r="AW789" s="15" t="s">
        <v>33</v>
      </c>
      <c r="AX789" s="15" t="s">
        <v>79</v>
      </c>
      <c r="AY789" s="256" t="s">
        <v>166</v>
      </c>
    </row>
    <row r="790" s="2" customFormat="1" ht="16.5" customHeight="1">
      <c r="A790" s="40"/>
      <c r="B790" s="41"/>
      <c r="C790" s="206" t="s">
        <v>481</v>
      </c>
      <c r="D790" s="206" t="s">
        <v>170</v>
      </c>
      <c r="E790" s="207" t="s">
        <v>784</v>
      </c>
      <c r="F790" s="208" t="s">
        <v>785</v>
      </c>
      <c r="G790" s="209" t="s">
        <v>339</v>
      </c>
      <c r="H790" s="210">
        <v>2</v>
      </c>
      <c r="I790" s="211"/>
      <c r="J790" s="212">
        <f>ROUND(I790*H790,2)</f>
        <v>0</v>
      </c>
      <c r="K790" s="208" t="s">
        <v>174</v>
      </c>
      <c r="L790" s="46"/>
      <c r="M790" s="213" t="s">
        <v>19</v>
      </c>
      <c r="N790" s="214" t="s">
        <v>42</v>
      </c>
      <c r="O790" s="86"/>
      <c r="P790" s="215">
        <f>O790*H790</f>
        <v>0</v>
      </c>
      <c r="Q790" s="215">
        <v>0</v>
      </c>
      <c r="R790" s="215">
        <f>Q790*H790</f>
        <v>0</v>
      </c>
      <c r="S790" s="215">
        <v>0.024</v>
      </c>
      <c r="T790" s="216">
        <f>S790*H790</f>
        <v>0.048000000000000001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17" t="s">
        <v>175</v>
      </c>
      <c r="AT790" s="217" t="s">
        <v>170</v>
      </c>
      <c r="AU790" s="217" t="s">
        <v>81</v>
      </c>
      <c r="AY790" s="19" t="s">
        <v>166</v>
      </c>
      <c r="BE790" s="218">
        <f>IF(N790="základní",J790,0)</f>
        <v>0</v>
      </c>
      <c r="BF790" s="218">
        <f>IF(N790="snížená",J790,0)</f>
        <v>0</v>
      </c>
      <c r="BG790" s="218">
        <f>IF(N790="zákl. přenesená",J790,0)</f>
        <v>0</v>
      </c>
      <c r="BH790" s="218">
        <f>IF(N790="sníž. přenesená",J790,0)</f>
        <v>0</v>
      </c>
      <c r="BI790" s="218">
        <f>IF(N790="nulová",J790,0)</f>
        <v>0</v>
      </c>
      <c r="BJ790" s="19" t="s">
        <v>79</v>
      </c>
      <c r="BK790" s="218">
        <f>ROUND(I790*H790,2)</f>
        <v>0</v>
      </c>
      <c r="BL790" s="19" t="s">
        <v>175</v>
      </c>
      <c r="BM790" s="217" t="s">
        <v>786</v>
      </c>
    </row>
    <row r="791" s="2" customFormat="1">
      <c r="A791" s="40"/>
      <c r="B791" s="41"/>
      <c r="C791" s="42"/>
      <c r="D791" s="219" t="s">
        <v>176</v>
      </c>
      <c r="E791" s="42"/>
      <c r="F791" s="220" t="s">
        <v>787</v>
      </c>
      <c r="G791" s="42"/>
      <c r="H791" s="42"/>
      <c r="I791" s="221"/>
      <c r="J791" s="42"/>
      <c r="K791" s="42"/>
      <c r="L791" s="46"/>
      <c r="M791" s="222"/>
      <c r="N791" s="223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9" t="s">
        <v>176</v>
      </c>
      <c r="AU791" s="19" t="s">
        <v>81</v>
      </c>
    </row>
    <row r="792" s="13" customFormat="1">
      <c r="A792" s="13"/>
      <c r="B792" s="224"/>
      <c r="C792" s="225"/>
      <c r="D792" s="226" t="s">
        <v>178</v>
      </c>
      <c r="E792" s="227" t="s">
        <v>19</v>
      </c>
      <c r="F792" s="228" t="s">
        <v>495</v>
      </c>
      <c r="G792" s="225"/>
      <c r="H792" s="227" t="s">
        <v>19</v>
      </c>
      <c r="I792" s="229"/>
      <c r="J792" s="225"/>
      <c r="K792" s="225"/>
      <c r="L792" s="230"/>
      <c r="M792" s="231"/>
      <c r="N792" s="232"/>
      <c r="O792" s="232"/>
      <c r="P792" s="232"/>
      <c r="Q792" s="232"/>
      <c r="R792" s="232"/>
      <c r="S792" s="232"/>
      <c r="T792" s="23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4" t="s">
        <v>178</v>
      </c>
      <c r="AU792" s="234" t="s">
        <v>81</v>
      </c>
      <c r="AV792" s="13" t="s">
        <v>79</v>
      </c>
      <c r="AW792" s="13" t="s">
        <v>33</v>
      </c>
      <c r="AX792" s="13" t="s">
        <v>71</v>
      </c>
      <c r="AY792" s="234" t="s">
        <v>166</v>
      </c>
    </row>
    <row r="793" s="14" customFormat="1">
      <c r="A793" s="14"/>
      <c r="B793" s="235"/>
      <c r="C793" s="236"/>
      <c r="D793" s="226" t="s">
        <v>178</v>
      </c>
      <c r="E793" s="237" t="s">
        <v>19</v>
      </c>
      <c r="F793" s="238" t="s">
        <v>788</v>
      </c>
      <c r="G793" s="236"/>
      <c r="H793" s="239">
        <v>2</v>
      </c>
      <c r="I793" s="240"/>
      <c r="J793" s="236"/>
      <c r="K793" s="236"/>
      <c r="L793" s="241"/>
      <c r="M793" s="242"/>
      <c r="N793" s="243"/>
      <c r="O793" s="243"/>
      <c r="P793" s="243"/>
      <c r="Q793" s="243"/>
      <c r="R793" s="243"/>
      <c r="S793" s="243"/>
      <c r="T793" s="24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5" t="s">
        <v>178</v>
      </c>
      <c r="AU793" s="245" t="s">
        <v>81</v>
      </c>
      <c r="AV793" s="14" t="s">
        <v>81</v>
      </c>
      <c r="AW793" s="14" t="s">
        <v>33</v>
      </c>
      <c r="AX793" s="14" t="s">
        <v>71</v>
      </c>
      <c r="AY793" s="245" t="s">
        <v>166</v>
      </c>
    </row>
    <row r="794" s="15" customFormat="1">
      <c r="A794" s="15"/>
      <c r="B794" s="246"/>
      <c r="C794" s="247"/>
      <c r="D794" s="226" t="s">
        <v>178</v>
      </c>
      <c r="E794" s="248" t="s">
        <v>19</v>
      </c>
      <c r="F794" s="249" t="s">
        <v>183</v>
      </c>
      <c r="G794" s="247"/>
      <c r="H794" s="250">
        <v>2</v>
      </c>
      <c r="I794" s="251"/>
      <c r="J794" s="247"/>
      <c r="K794" s="247"/>
      <c r="L794" s="252"/>
      <c r="M794" s="253"/>
      <c r="N794" s="254"/>
      <c r="O794" s="254"/>
      <c r="P794" s="254"/>
      <c r="Q794" s="254"/>
      <c r="R794" s="254"/>
      <c r="S794" s="254"/>
      <c r="T794" s="25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56" t="s">
        <v>178</v>
      </c>
      <c r="AU794" s="256" t="s">
        <v>81</v>
      </c>
      <c r="AV794" s="15" t="s">
        <v>175</v>
      </c>
      <c r="AW794" s="15" t="s">
        <v>33</v>
      </c>
      <c r="AX794" s="15" t="s">
        <v>79</v>
      </c>
      <c r="AY794" s="256" t="s">
        <v>166</v>
      </c>
    </row>
    <row r="795" s="2" customFormat="1" ht="21.75" customHeight="1">
      <c r="A795" s="40"/>
      <c r="B795" s="41"/>
      <c r="C795" s="206" t="s">
        <v>789</v>
      </c>
      <c r="D795" s="206" t="s">
        <v>170</v>
      </c>
      <c r="E795" s="207" t="s">
        <v>790</v>
      </c>
      <c r="F795" s="208" t="s">
        <v>791</v>
      </c>
      <c r="G795" s="209" t="s">
        <v>339</v>
      </c>
      <c r="H795" s="210">
        <v>20</v>
      </c>
      <c r="I795" s="211"/>
      <c r="J795" s="212">
        <f>ROUND(I795*H795,2)</f>
        <v>0</v>
      </c>
      <c r="K795" s="208" t="s">
        <v>174</v>
      </c>
      <c r="L795" s="46"/>
      <c r="M795" s="213" t="s">
        <v>19</v>
      </c>
      <c r="N795" s="214" t="s">
        <v>42</v>
      </c>
      <c r="O795" s="86"/>
      <c r="P795" s="215">
        <f>O795*H795</f>
        <v>0</v>
      </c>
      <c r="Q795" s="215">
        <v>0</v>
      </c>
      <c r="R795" s="215">
        <f>Q795*H795</f>
        <v>0</v>
      </c>
      <c r="S795" s="215">
        <v>0.021000000000000001</v>
      </c>
      <c r="T795" s="216">
        <f>S795*H795</f>
        <v>0.42000000000000004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17" t="s">
        <v>175</v>
      </c>
      <c r="AT795" s="217" t="s">
        <v>170</v>
      </c>
      <c r="AU795" s="217" t="s">
        <v>81</v>
      </c>
      <c r="AY795" s="19" t="s">
        <v>166</v>
      </c>
      <c r="BE795" s="218">
        <f>IF(N795="základní",J795,0)</f>
        <v>0</v>
      </c>
      <c r="BF795" s="218">
        <f>IF(N795="snížená",J795,0)</f>
        <v>0</v>
      </c>
      <c r="BG795" s="218">
        <f>IF(N795="zákl. přenesená",J795,0)</f>
        <v>0</v>
      </c>
      <c r="BH795" s="218">
        <f>IF(N795="sníž. přenesená",J795,0)</f>
        <v>0</v>
      </c>
      <c r="BI795" s="218">
        <f>IF(N795="nulová",J795,0)</f>
        <v>0</v>
      </c>
      <c r="BJ795" s="19" t="s">
        <v>79</v>
      </c>
      <c r="BK795" s="218">
        <f>ROUND(I795*H795,2)</f>
        <v>0</v>
      </c>
      <c r="BL795" s="19" t="s">
        <v>175</v>
      </c>
      <c r="BM795" s="217" t="s">
        <v>792</v>
      </c>
    </row>
    <row r="796" s="2" customFormat="1">
      <c r="A796" s="40"/>
      <c r="B796" s="41"/>
      <c r="C796" s="42"/>
      <c r="D796" s="219" t="s">
        <v>176</v>
      </c>
      <c r="E796" s="42"/>
      <c r="F796" s="220" t="s">
        <v>793</v>
      </c>
      <c r="G796" s="42"/>
      <c r="H796" s="42"/>
      <c r="I796" s="221"/>
      <c r="J796" s="42"/>
      <c r="K796" s="42"/>
      <c r="L796" s="46"/>
      <c r="M796" s="222"/>
      <c r="N796" s="223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9" t="s">
        <v>176</v>
      </c>
      <c r="AU796" s="19" t="s">
        <v>81</v>
      </c>
    </row>
    <row r="797" s="13" customFormat="1">
      <c r="A797" s="13"/>
      <c r="B797" s="224"/>
      <c r="C797" s="225"/>
      <c r="D797" s="226" t="s">
        <v>178</v>
      </c>
      <c r="E797" s="227" t="s">
        <v>19</v>
      </c>
      <c r="F797" s="228" t="s">
        <v>495</v>
      </c>
      <c r="G797" s="225"/>
      <c r="H797" s="227" t="s">
        <v>19</v>
      </c>
      <c r="I797" s="229"/>
      <c r="J797" s="225"/>
      <c r="K797" s="225"/>
      <c r="L797" s="230"/>
      <c r="M797" s="231"/>
      <c r="N797" s="232"/>
      <c r="O797" s="232"/>
      <c r="P797" s="232"/>
      <c r="Q797" s="232"/>
      <c r="R797" s="232"/>
      <c r="S797" s="232"/>
      <c r="T797" s="23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4" t="s">
        <v>178</v>
      </c>
      <c r="AU797" s="234" t="s">
        <v>81</v>
      </c>
      <c r="AV797" s="13" t="s">
        <v>79</v>
      </c>
      <c r="AW797" s="13" t="s">
        <v>33</v>
      </c>
      <c r="AX797" s="13" t="s">
        <v>71</v>
      </c>
      <c r="AY797" s="234" t="s">
        <v>166</v>
      </c>
    </row>
    <row r="798" s="13" customFormat="1">
      <c r="A798" s="13"/>
      <c r="B798" s="224"/>
      <c r="C798" s="225"/>
      <c r="D798" s="226" t="s">
        <v>178</v>
      </c>
      <c r="E798" s="227" t="s">
        <v>19</v>
      </c>
      <c r="F798" s="228" t="s">
        <v>181</v>
      </c>
      <c r="G798" s="225"/>
      <c r="H798" s="227" t="s">
        <v>19</v>
      </c>
      <c r="I798" s="229"/>
      <c r="J798" s="225"/>
      <c r="K798" s="225"/>
      <c r="L798" s="230"/>
      <c r="M798" s="231"/>
      <c r="N798" s="232"/>
      <c r="O798" s="232"/>
      <c r="P798" s="232"/>
      <c r="Q798" s="232"/>
      <c r="R798" s="232"/>
      <c r="S798" s="232"/>
      <c r="T798" s="23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4" t="s">
        <v>178</v>
      </c>
      <c r="AU798" s="234" t="s">
        <v>81</v>
      </c>
      <c r="AV798" s="13" t="s">
        <v>79</v>
      </c>
      <c r="AW798" s="13" t="s">
        <v>33</v>
      </c>
      <c r="AX798" s="13" t="s">
        <v>71</v>
      </c>
      <c r="AY798" s="234" t="s">
        <v>166</v>
      </c>
    </row>
    <row r="799" s="14" customFormat="1">
      <c r="A799" s="14"/>
      <c r="B799" s="235"/>
      <c r="C799" s="236"/>
      <c r="D799" s="226" t="s">
        <v>178</v>
      </c>
      <c r="E799" s="237" t="s">
        <v>19</v>
      </c>
      <c r="F799" s="238" t="s">
        <v>794</v>
      </c>
      <c r="G799" s="236"/>
      <c r="H799" s="239">
        <v>16</v>
      </c>
      <c r="I799" s="240"/>
      <c r="J799" s="236"/>
      <c r="K799" s="236"/>
      <c r="L799" s="241"/>
      <c r="M799" s="242"/>
      <c r="N799" s="243"/>
      <c r="O799" s="243"/>
      <c r="P799" s="243"/>
      <c r="Q799" s="243"/>
      <c r="R799" s="243"/>
      <c r="S799" s="243"/>
      <c r="T799" s="24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5" t="s">
        <v>178</v>
      </c>
      <c r="AU799" s="245" t="s">
        <v>81</v>
      </c>
      <c r="AV799" s="14" t="s">
        <v>81</v>
      </c>
      <c r="AW799" s="14" t="s">
        <v>33</v>
      </c>
      <c r="AX799" s="14" t="s">
        <v>71</v>
      </c>
      <c r="AY799" s="245" t="s">
        <v>166</v>
      </c>
    </row>
    <row r="800" s="14" customFormat="1">
      <c r="A800" s="14"/>
      <c r="B800" s="235"/>
      <c r="C800" s="236"/>
      <c r="D800" s="226" t="s">
        <v>178</v>
      </c>
      <c r="E800" s="237" t="s">
        <v>19</v>
      </c>
      <c r="F800" s="238" t="s">
        <v>795</v>
      </c>
      <c r="G800" s="236"/>
      <c r="H800" s="239">
        <v>4</v>
      </c>
      <c r="I800" s="240"/>
      <c r="J800" s="236"/>
      <c r="K800" s="236"/>
      <c r="L800" s="241"/>
      <c r="M800" s="242"/>
      <c r="N800" s="243"/>
      <c r="O800" s="243"/>
      <c r="P800" s="243"/>
      <c r="Q800" s="243"/>
      <c r="R800" s="243"/>
      <c r="S800" s="243"/>
      <c r="T800" s="24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5" t="s">
        <v>178</v>
      </c>
      <c r="AU800" s="245" t="s">
        <v>81</v>
      </c>
      <c r="AV800" s="14" t="s">
        <v>81</v>
      </c>
      <c r="AW800" s="14" t="s">
        <v>33</v>
      </c>
      <c r="AX800" s="14" t="s">
        <v>71</v>
      </c>
      <c r="AY800" s="245" t="s">
        <v>166</v>
      </c>
    </row>
    <row r="801" s="15" customFormat="1">
      <c r="A801" s="15"/>
      <c r="B801" s="246"/>
      <c r="C801" s="247"/>
      <c r="D801" s="226" t="s">
        <v>178</v>
      </c>
      <c r="E801" s="248" t="s">
        <v>19</v>
      </c>
      <c r="F801" s="249" t="s">
        <v>183</v>
      </c>
      <c r="G801" s="247"/>
      <c r="H801" s="250">
        <v>20</v>
      </c>
      <c r="I801" s="251"/>
      <c r="J801" s="247"/>
      <c r="K801" s="247"/>
      <c r="L801" s="252"/>
      <c r="M801" s="253"/>
      <c r="N801" s="254"/>
      <c r="O801" s="254"/>
      <c r="P801" s="254"/>
      <c r="Q801" s="254"/>
      <c r="R801" s="254"/>
      <c r="S801" s="254"/>
      <c r="T801" s="25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56" t="s">
        <v>178</v>
      </c>
      <c r="AU801" s="256" t="s">
        <v>81</v>
      </c>
      <c r="AV801" s="15" t="s">
        <v>175</v>
      </c>
      <c r="AW801" s="15" t="s">
        <v>33</v>
      </c>
      <c r="AX801" s="15" t="s">
        <v>79</v>
      </c>
      <c r="AY801" s="256" t="s">
        <v>166</v>
      </c>
    </row>
    <row r="802" s="2" customFormat="1" ht="16.5" customHeight="1">
      <c r="A802" s="40"/>
      <c r="B802" s="41"/>
      <c r="C802" s="206" t="s">
        <v>796</v>
      </c>
      <c r="D802" s="206" t="s">
        <v>170</v>
      </c>
      <c r="E802" s="207" t="s">
        <v>797</v>
      </c>
      <c r="F802" s="208" t="s">
        <v>798</v>
      </c>
      <c r="G802" s="209" t="s">
        <v>339</v>
      </c>
      <c r="H802" s="210">
        <v>1</v>
      </c>
      <c r="I802" s="211"/>
      <c r="J802" s="212">
        <f>ROUND(I802*H802,2)</f>
        <v>0</v>
      </c>
      <c r="K802" s="208" t="s">
        <v>174</v>
      </c>
      <c r="L802" s="46"/>
      <c r="M802" s="213" t="s">
        <v>19</v>
      </c>
      <c r="N802" s="214" t="s">
        <v>42</v>
      </c>
      <c r="O802" s="86"/>
      <c r="P802" s="215">
        <f>O802*H802</f>
        <v>0</v>
      </c>
      <c r="Q802" s="215">
        <v>0</v>
      </c>
      <c r="R802" s="215">
        <f>Q802*H802</f>
        <v>0</v>
      </c>
      <c r="S802" s="215">
        <v>0.012999999999999999</v>
      </c>
      <c r="T802" s="216">
        <f>S802*H802</f>
        <v>0.012999999999999999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17" t="s">
        <v>175</v>
      </c>
      <c r="AT802" s="217" t="s">
        <v>170</v>
      </c>
      <c r="AU802" s="217" t="s">
        <v>81</v>
      </c>
      <c r="AY802" s="19" t="s">
        <v>166</v>
      </c>
      <c r="BE802" s="218">
        <f>IF(N802="základní",J802,0)</f>
        <v>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19" t="s">
        <v>79</v>
      </c>
      <c r="BK802" s="218">
        <f>ROUND(I802*H802,2)</f>
        <v>0</v>
      </c>
      <c r="BL802" s="19" t="s">
        <v>175</v>
      </c>
      <c r="BM802" s="217" t="s">
        <v>799</v>
      </c>
    </row>
    <row r="803" s="2" customFormat="1">
      <c r="A803" s="40"/>
      <c r="B803" s="41"/>
      <c r="C803" s="42"/>
      <c r="D803" s="219" t="s">
        <v>176</v>
      </c>
      <c r="E803" s="42"/>
      <c r="F803" s="220" t="s">
        <v>800</v>
      </c>
      <c r="G803" s="42"/>
      <c r="H803" s="42"/>
      <c r="I803" s="221"/>
      <c r="J803" s="42"/>
      <c r="K803" s="42"/>
      <c r="L803" s="46"/>
      <c r="M803" s="222"/>
      <c r="N803" s="223"/>
      <c r="O803" s="86"/>
      <c r="P803" s="86"/>
      <c r="Q803" s="86"/>
      <c r="R803" s="86"/>
      <c r="S803" s="86"/>
      <c r="T803" s="87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9" t="s">
        <v>176</v>
      </c>
      <c r="AU803" s="19" t="s">
        <v>81</v>
      </c>
    </row>
    <row r="804" s="13" customFormat="1">
      <c r="A804" s="13"/>
      <c r="B804" s="224"/>
      <c r="C804" s="225"/>
      <c r="D804" s="226" t="s">
        <v>178</v>
      </c>
      <c r="E804" s="227" t="s">
        <v>19</v>
      </c>
      <c r="F804" s="228" t="s">
        <v>495</v>
      </c>
      <c r="G804" s="225"/>
      <c r="H804" s="227" t="s">
        <v>19</v>
      </c>
      <c r="I804" s="229"/>
      <c r="J804" s="225"/>
      <c r="K804" s="225"/>
      <c r="L804" s="230"/>
      <c r="M804" s="231"/>
      <c r="N804" s="232"/>
      <c r="O804" s="232"/>
      <c r="P804" s="232"/>
      <c r="Q804" s="232"/>
      <c r="R804" s="232"/>
      <c r="S804" s="232"/>
      <c r="T804" s="23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4" t="s">
        <v>178</v>
      </c>
      <c r="AU804" s="234" t="s">
        <v>81</v>
      </c>
      <c r="AV804" s="13" t="s">
        <v>79</v>
      </c>
      <c r="AW804" s="13" t="s">
        <v>33</v>
      </c>
      <c r="AX804" s="13" t="s">
        <v>71</v>
      </c>
      <c r="AY804" s="234" t="s">
        <v>166</v>
      </c>
    </row>
    <row r="805" s="13" customFormat="1">
      <c r="A805" s="13"/>
      <c r="B805" s="224"/>
      <c r="C805" s="225"/>
      <c r="D805" s="226" t="s">
        <v>178</v>
      </c>
      <c r="E805" s="227" t="s">
        <v>19</v>
      </c>
      <c r="F805" s="228" t="s">
        <v>181</v>
      </c>
      <c r="G805" s="225"/>
      <c r="H805" s="227" t="s">
        <v>19</v>
      </c>
      <c r="I805" s="229"/>
      <c r="J805" s="225"/>
      <c r="K805" s="225"/>
      <c r="L805" s="230"/>
      <c r="M805" s="231"/>
      <c r="N805" s="232"/>
      <c r="O805" s="232"/>
      <c r="P805" s="232"/>
      <c r="Q805" s="232"/>
      <c r="R805" s="232"/>
      <c r="S805" s="232"/>
      <c r="T805" s="23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4" t="s">
        <v>178</v>
      </c>
      <c r="AU805" s="234" t="s">
        <v>81</v>
      </c>
      <c r="AV805" s="13" t="s">
        <v>79</v>
      </c>
      <c r="AW805" s="13" t="s">
        <v>33</v>
      </c>
      <c r="AX805" s="13" t="s">
        <v>71</v>
      </c>
      <c r="AY805" s="234" t="s">
        <v>166</v>
      </c>
    </row>
    <row r="806" s="14" customFormat="1">
      <c r="A806" s="14"/>
      <c r="B806" s="235"/>
      <c r="C806" s="236"/>
      <c r="D806" s="226" t="s">
        <v>178</v>
      </c>
      <c r="E806" s="237" t="s">
        <v>19</v>
      </c>
      <c r="F806" s="238" t="s">
        <v>801</v>
      </c>
      <c r="G806" s="236"/>
      <c r="H806" s="239">
        <v>1</v>
      </c>
      <c r="I806" s="240"/>
      <c r="J806" s="236"/>
      <c r="K806" s="236"/>
      <c r="L806" s="241"/>
      <c r="M806" s="242"/>
      <c r="N806" s="243"/>
      <c r="O806" s="243"/>
      <c r="P806" s="243"/>
      <c r="Q806" s="243"/>
      <c r="R806" s="243"/>
      <c r="S806" s="243"/>
      <c r="T806" s="24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5" t="s">
        <v>178</v>
      </c>
      <c r="AU806" s="245" t="s">
        <v>81</v>
      </c>
      <c r="AV806" s="14" t="s">
        <v>81</v>
      </c>
      <c r="AW806" s="14" t="s">
        <v>33</v>
      </c>
      <c r="AX806" s="14" t="s">
        <v>71</v>
      </c>
      <c r="AY806" s="245" t="s">
        <v>166</v>
      </c>
    </row>
    <row r="807" s="15" customFormat="1">
      <c r="A807" s="15"/>
      <c r="B807" s="246"/>
      <c r="C807" s="247"/>
      <c r="D807" s="226" t="s">
        <v>178</v>
      </c>
      <c r="E807" s="248" t="s">
        <v>19</v>
      </c>
      <c r="F807" s="249" t="s">
        <v>183</v>
      </c>
      <c r="G807" s="247"/>
      <c r="H807" s="250">
        <v>1</v>
      </c>
      <c r="I807" s="251"/>
      <c r="J807" s="247"/>
      <c r="K807" s="247"/>
      <c r="L807" s="252"/>
      <c r="M807" s="253"/>
      <c r="N807" s="254"/>
      <c r="O807" s="254"/>
      <c r="P807" s="254"/>
      <c r="Q807" s="254"/>
      <c r="R807" s="254"/>
      <c r="S807" s="254"/>
      <c r="T807" s="25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56" t="s">
        <v>178</v>
      </c>
      <c r="AU807" s="256" t="s">
        <v>81</v>
      </c>
      <c r="AV807" s="15" t="s">
        <v>175</v>
      </c>
      <c r="AW807" s="15" t="s">
        <v>33</v>
      </c>
      <c r="AX807" s="15" t="s">
        <v>79</v>
      </c>
      <c r="AY807" s="256" t="s">
        <v>166</v>
      </c>
    </row>
    <row r="808" s="2" customFormat="1" ht="24.15" customHeight="1">
      <c r="A808" s="40"/>
      <c r="B808" s="41"/>
      <c r="C808" s="206" t="s">
        <v>802</v>
      </c>
      <c r="D808" s="206" t="s">
        <v>170</v>
      </c>
      <c r="E808" s="207" t="s">
        <v>803</v>
      </c>
      <c r="F808" s="208" t="s">
        <v>804</v>
      </c>
      <c r="G808" s="209" t="s">
        <v>173</v>
      </c>
      <c r="H808" s="210">
        <v>4.4489999999999998</v>
      </c>
      <c r="I808" s="211"/>
      <c r="J808" s="212">
        <f>ROUND(I808*H808,2)</f>
        <v>0</v>
      </c>
      <c r="K808" s="208" t="s">
        <v>174</v>
      </c>
      <c r="L808" s="46"/>
      <c r="M808" s="213" t="s">
        <v>19</v>
      </c>
      <c r="N808" s="214" t="s">
        <v>42</v>
      </c>
      <c r="O808" s="86"/>
      <c r="P808" s="215">
        <f>O808*H808</f>
        <v>0</v>
      </c>
      <c r="Q808" s="215">
        <v>0</v>
      </c>
      <c r="R808" s="215">
        <f>Q808*H808</f>
        <v>0</v>
      </c>
      <c r="S808" s="215">
        <v>1.8</v>
      </c>
      <c r="T808" s="216">
        <f>S808*H808</f>
        <v>8.0082000000000004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17" t="s">
        <v>175</v>
      </c>
      <c r="AT808" s="217" t="s">
        <v>170</v>
      </c>
      <c r="AU808" s="217" t="s">
        <v>81</v>
      </c>
      <c r="AY808" s="19" t="s">
        <v>166</v>
      </c>
      <c r="BE808" s="218">
        <f>IF(N808="základní",J808,0)</f>
        <v>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9" t="s">
        <v>79</v>
      </c>
      <c r="BK808" s="218">
        <f>ROUND(I808*H808,2)</f>
        <v>0</v>
      </c>
      <c r="BL808" s="19" t="s">
        <v>175</v>
      </c>
      <c r="BM808" s="217" t="s">
        <v>805</v>
      </c>
    </row>
    <row r="809" s="2" customFormat="1">
      <c r="A809" s="40"/>
      <c r="B809" s="41"/>
      <c r="C809" s="42"/>
      <c r="D809" s="219" t="s">
        <v>176</v>
      </c>
      <c r="E809" s="42"/>
      <c r="F809" s="220" t="s">
        <v>806</v>
      </c>
      <c r="G809" s="42"/>
      <c r="H809" s="42"/>
      <c r="I809" s="221"/>
      <c r="J809" s="42"/>
      <c r="K809" s="42"/>
      <c r="L809" s="46"/>
      <c r="M809" s="222"/>
      <c r="N809" s="223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176</v>
      </c>
      <c r="AU809" s="19" t="s">
        <v>81</v>
      </c>
    </row>
    <row r="810" s="13" customFormat="1">
      <c r="A810" s="13"/>
      <c r="B810" s="224"/>
      <c r="C810" s="225"/>
      <c r="D810" s="226" t="s">
        <v>178</v>
      </c>
      <c r="E810" s="227" t="s">
        <v>19</v>
      </c>
      <c r="F810" s="228" t="s">
        <v>495</v>
      </c>
      <c r="G810" s="225"/>
      <c r="H810" s="227" t="s">
        <v>19</v>
      </c>
      <c r="I810" s="229"/>
      <c r="J810" s="225"/>
      <c r="K810" s="225"/>
      <c r="L810" s="230"/>
      <c r="M810" s="231"/>
      <c r="N810" s="232"/>
      <c r="O810" s="232"/>
      <c r="P810" s="232"/>
      <c r="Q810" s="232"/>
      <c r="R810" s="232"/>
      <c r="S810" s="232"/>
      <c r="T810" s="23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4" t="s">
        <v>178</v>
      </c>
      <c r="AU810" s="234" t="s">
        <v>81</v>
      </c>
      <c r="AV810" s="13" t="s">
        <v>79</v>
      </c>
      <c r="AW810" s="13" t="s">
        <v>33</v>
      </c>
      <c r="AX810" s="13" t="s">
        <v>71</v>
      </c>
      <c r="AY810" s="234" t="s">
        <v>166</v>
      </c>
    </row>
    <row r="811" s="13" customFormat="1">
      <c r="A811" s="13"/>
      <c r="B811" s="224"/>
      <c r="C811" s="225"/>
      <c r="D811" s="226" t="s">
        <v>178</v>
      </c>
      <c r="E811" s="227" t="s">
        <v>19</v>
      </c>
      <c r="F811" s="228" t="s">
        <v>807</v>
      </c>
      <c r="G811" s="225"/>
      <c r="H811" s="227" t="s">
        <v>19</v>
      </c>
      <c r="I811" s="229"/>
      <c r="J811" s="225"/>
      <c r="K811" s="225"/>
      <c r="L811" s="230"/>
      <c r="M811" s="231"/>
      <c r="N811" s="232"/>
      <c r="O811" s="232"/>
      <c r="P811" s="232"/>
      <c r="Q811" s="232"/>
      <c r="R811" s="232"/>
      <c r="S811" s="232"/>
      <c r="T811" s="23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4" t="s">
        <v>178</v>
      </c>
      <c r="AU811" s="234" t="s">
        <v>81</v>
      </c>
      <c r="AV811" s="13" t="s">
        <v>79</v>
      </c>
      <c r="AW811" s="13" t="s">
        <v>33</v>
      </c>
      <c r="AX811" s="13" t="s">
        <v>71</v>
      </c>
      <c r="AY811" s="234" t="s">
        <v>166</v>
      </c>
    </row>
    <row r="812" s="13" customFormat="1">
      <c r="A812" s="13"/>
      <c r="B812" s="224"/>
      <c r="C812" s="225"/>
      <c r="D812" s="226" t="s">
        <v>178</v>
      </c>
      <c r="E812" s="227" t="s">
        <v>19</v>
      </c>
      <c r="F812" s="228" t="s">
        <v>181</v>
      </c>
      <c r="G812" s="225"/>
      <c r="H812" s="227" t="s">
        <v>19</v>
      </c>
      <c r="I812" s="229"/>
      <c r="J812" s="225"/>
      <c r="K812" s="225"/>
      <c r="L812" s="230"/>
      <c r="M812" s="231"/>
      <c r="N812" s="232"/>
      <c r="O812" s="232"/>
      <c r="P812" s="232"/>
      <c r="Q812" s="232"/>
      <c r="R812" s="232"/>
      <c r="S812" s="232"/>
      <c r="T812" s="23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4" t="s">
        <v>178</v>
      </c>
      <c r="AU812" s="234" t="s">
        <v>81</v>
      </c>
      <c r="AV812" s="13" t="s">
        <v>79</v>
      </c>
      <c r="AW812" s="13" t="s">
        <v>33</v>
      </c>
      <c r="AX812" s="13" t="s">
        <v>71</v>
      </c>
      <c r="AY812" s="234" t="s">
        <v>166</v>
      </c>
    </row>
    <row r="813" s="14" customFormat="1">
      <c r="A813" s="14"/>
      <c r="B813" s="235"/>
      <c r="C813" s="236"/>
      <c r="D813" s="226" t="s">
        <v>178</v>
      </c>
      <c r="E813" s="237" t="s">
        <v>19</v>
      </c>
      <c r="F813" s="238" t="s">
        <v>808</v>
      </c>
      <c r="G813" s="236"/>
      <c r="H813" s="239">
        <v>2.2429999999999999</v>
      </c>
      <c r="I813" s="240"/>
      <c r="J813" s="236"/>
      <c r="K813" s="236"/>
      <c r="L813" s="241"/>
      <c r="M813" s="242"/>
      <c r="N813" s="243"/>
      <c r="O813" s="243"/>
      <c r="P813" s="243"/>
      <c r="Q813" s="243"/>
      <c r="R813" s="243"/>
      <c r="S813" s="243"/>
      <c r="T813" s="24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5" t="s">
        <v>178</v>
      </c>
      <c r="AU813" s="245" t="s">
        <v>81</v>
      </c>
      <c r="AV813" s="14" t="s">
        <v>81</v>
      </c>
      <c r="AW813" s="14" t="s">
        <v>33</v>
      </c>
      <c r="AX813" s="14" t="s">
        <v>71</v>
      </c>
      <c r="AY813" s="245" t="s">
        <v>166</v>
      </c>
    </row>
    <row r="814" s="14" customFormat="1">
      <c r="A814" s="14"/>
      <c r="B814" s="235"/>
      <c r="C814" s="236"/>
      <c r="D814" s="226" t="s">
        <v>178</v>
      </c>
      <c r="E814" s="237" t="s">
        <v>19</v>
      </c>
      <c r="F814" s="238" t="s">
        <v>809</v>
      </c>
      <c r="G814" s="236"/>
      <c r="H814" s="239">
        <v>2.206</v>
      </c>
      <c r="I814" s="240"/>
      <c r="J814" s="236"/>
      <c r="K814" s="236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178</v>
      </c>
      <c r="AU814" s="245" t="s">
        <v>81</v>
      </c>
      <c r="AV814" s="14" t="s">
        <v>81</v>
      </c>
      <c r="AW814" s="14" t="s">
        <v>33</v>
      </c>
      <c r="AX814" s="14" t="s">
        <v>71</v>
      </c>
      <c r="AY814" s="245" t="s">
        <v>166</v>
      </c>
    </row>
    <row r="815" s="15" customFormat="1">
      <c r="A815" s="15"/>
      <c r="B815" s="246"/>
      <c r="C815" s="247"/>
      <c r="D815" s="226" t="s">
        <v>178</v>
      </c>
      <c r="E815" s="248" t="s">
        <v>19</v>
      </c>
      <c r="F815" s="249" t="s">
        <v>183</v>
      </c>
      <c r="G815" s="247"/>
      <c r="H815" s="250">
        <v>4.4489999999999998</v>
      </c>
      <c r="I815" s="251"/>
      <c r="J815" s="247"/>
      <c r="K815" s="247"/>
      <c r="L815" s="252"/>
      <c r="M815" s="253"/>
      <c r="N815" s="254"/>
      <c r="O815" s="254"/>
      <c r="P815" s="254"/>
      <c r="Q815" s="254"/>
      <c r="R815" s="254"/>
      <c r="S815" s="254"/>
      <c r="T815" s="25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56" t="s">
        <v>178</v>
      </c>
      <c r="AU815" s="256" t="s">
        <v>81</v>
      </c>
      <c r="AV815" s="15" t="s">
        <v>175</v>
      </c>
      <c r="AW815" s="15" t="s">
        <v>33</v>
      </c>
      <c r="AX815" s="15" t="s">
        <v>79</v>
      </c>
      <c r="AY815" s="256" t="s">
        <v>166</v>
      </c>
    </row>
    <row r="816" s="2" customFormat="1" ht="21.75" customHeight="1">
      <c r="A816" s="40"/>
      <c r="B816" s="41"/>
      <c r="C816" s="206" t="s">
        <v>484</v>
      </c>
      <c r="D816" s="206" t="s">
        <v>170</v>
      </c>
      <c r="E816" s="207" t="s">
        <v>810</v>
      </c>
      <c r="F816" s="208" t="s">
        <v>811</v>
      </c>
      <c r="G816" s="209" t="s">
        <v>199</v>
      </c>
      <c r="H816" s="210">
        <v>27.899999999999999</v>
      </c>
      <c r="I816" s="211"/>
      <c r="J816" s="212">
        <f>ROUND(I816*H816,2)</f>
        <v>0</v>
      </c>
      <c r="K816" s="208" t="s">
        <v>174</v>
      </c>
      <c r="L816" s="46"/>
      <c r="M816" s="213" t="s">
        <v>19</v>
      </c>
      <c r="N816" s="214" t="s">
        <v>42</v>
      </c>
      <c r="O816" s="86"/>
      <c r="P816" s="215">
        <f>O816*H816</f>
        <v>0</v>
      </c>
      <c r="Q816" s="215">
        <v>0</v>
      </c>
      <c r="R816" s="215">
        <f>Q816*H816</f>
        <v>0</v>
      </c>
      <c r="S816" s="215">
        <v>0.042999999999999997</v>
      </c>
      <c r="T816" s="216">
        <f>S816*H816</f>
        <v>1.1996999999999998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17" t="s">
        <v>175</v>
      </c>
      <c r="AT816" s="217" t="s">
        <v>170</v>
      </c>
      <c r="AU816" s="217" t="s">
        <v>81</v>
      </c>
      <c r="AY816" s="19" t="s">
        <v>166</v>
      </c>
      <c r="BE816" s="218">
        <f>IF(N816="základní",J816,0)</f>
        <v>0</v>
      </c>
      <c r="BF816" s="218">
        <f>IF(N816="snížená",J816,0)</f>
        <v>0</v>
      </c>
      <c r="BG816" s="218">
        <f>IF(N816="zákl. přenesená",J816,0)</f>
        <v>0</v>
      </c>
      <c r="BH816" s="218">
        <f>IF(N816="sníž. přenesená",J816,0)</f>
        <v>0</v>
      </c>
      <c r="BI816" s="218">
        <f>IF(N816="nulová",J816,0)</f>
        <v>0</v>
      </c>
      <c r="BJ816" s="19" t="s">
        <v>79</v>
      </c>
      <c r="BK816" s="218">
        <f>ROUND(I816*H816,2)</f>
        <v>0</v>
      </c>
      <c r="BL816" s="19" t="s">
        <v>175</v>
      </c>
      <c r="BM816" s="217" t="s">
        <v>812</v>
      </c>
    </row>
    <row r="817" s="2" customFormat="1">
      <c r="A817" s="40"/>
      <c r="B817" s="41"/>
      <c r="C817" s="42"/>
      <c r="D817" s="219" t="s">
        <v>176</v>
      </c>
      <c r="E817" s="42"/>
      <c r="F817" s="220" t="s">
        <v>813</v>
      </c>
      <c r="G817" s="42"/>
      <c r="H817" s="42"/>
      <c r="I817" s="221"/>
      <c r="J817" s="42"/>
      <c r="K817" s="42"/>
      <c r="L817" s="46"/>
      <c r="M817" s="222"/>
      <c r="N817" s="223"/>
      <c r="O817" s="86"/>
      <c r="P817" s="86"/>
      <c r="Q817" s="86"/>
      <c r="R817" s="86"/>
      <c r="S817" s="86"/>
      <c r="T817" s="87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9" t="s">
        <v>176</v>
      </c>
      <c r="AU817" s="19" t="s">
        <v>81</v>
      </c>
    </row>
    <row r="818" s="13" customFormat="1">
      <c r="A818" s="13"/>
      <c r="B818" s="224"/>
      <c r="C818" s="225"/>
      <c r="D818" s="226" t="s">
        <v>178</v>
      </c>
      <c r="E818" s="227" t="s">
        <v>19</v>
      </c>
      <c r="F818" s="228" t="s">
        <v>495</v>
      </c>
      <c r="G818" s="225"/>
      <c r="H818" s="227" t="s">
        <v>19</v>
      </c>
      <c r="I818" s="229"/>
      <c r="J818" s="225"/>
      <c r="K818" s="225"/>
      <c r="L818" s="230"/>
      <c r="M818" s="231"/>
      <c r="N818" s="232"/>
      <c r="O818" s="232"/>
      <c r="P818" s="232"/>
      <c r="Q818" s="232"/>
      <c r="R818" s="232"/>
      <c r="S818" s="232"/>
      <c r="T818" s="23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4" t="s">
        <v>178</v>
      </c>
      <c r="AU818" s="234" t="s">
        <v>81</v>
      </c>
      <c r="AV818" s="13" t="s">
        <v>79</v>
      </c>
      <c r="AW818" s="13" t="s">
        <v>33</v>
      </c>
      <c r="AX818" s="13" t="s">
        <v>71</v>
      </c>
      <c r="AY818" s="234" t="s">
        <v>166</v>
      </c>
    </row>
    <row r="819" s="13" customFormat="1">
      <c r="A819" s="13"/>
      <c r="B819" s="224"/>
      <c r="C819" s="225"/>
      <c r="D819" s="226" t="s">
        <v>178</v>
      </c>
      <c r="E819" s="227" t="s">
        <v>19</v>
      </c>
      <c r="F819" s="228" t="s">
        <v>181</v>
      </c>
      <c r="G819" s="225"/>
      <c r="H819" s="227" t="s">
        <v>19</v>
      </c>
      <c r="I819" s="229"/>
      <c r="J819" s="225"/>
      <c r="K819" s="225"/>
      <c r="L819" s="230"/>
      <c r="M819" s="231"/>
      <c r="N819" s="232"/>
      <c r="O819" s="232"/>
      <c r="P819" s="232"/>
      <c r="Q819" s="232"/>
      <c r="R819" s="232"/>
      <c r="S819" s="232"/>
      <c r="T819" s="23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4" t="s">
        <v>178</v>
      </c>
      <c r="AU819" s="234" t="s">
        <v>81</v>
      </c>
      <c r="AV819" s="13" t="s">
        <v>79</v>
      </c>
      <c r="AW819" s="13" t="s">
        <v>33</v>
      </c>
      <c r="AX819" s="13" t="s">
        <v>71</v>
      </c>
      <c r="AY819" s="234" t="s">
        <v>166</v>
      </c>
    </row>
    <row r="820" s="14" customFormat="1">
      <c r="A820" s="14"/>
      <c r="B820" s="235"/>
      <c r="C820" s="236"/>
      <c r="D820" s="226" t="s">
        <v>178</v>
      </c>
      <c r="E820" s="237" t="s">
        <v>19</v>
      </c>
      <c r="F820" s="238" t="s">
        <v>814</v>
      </c>
      <c r="G820" s="236"/>
      <c r="H820" s="239">
        <v>22.32</v>
      </c>
      <c r="I820" s="240"/>
      <c r="J820" s="236"/>
      <c r="K820" s="236"/>
      <c r="L820" s="241"/>
      <c r="M820" s="242"/>
      <c r="N820" s="243"/>
      <c r="O820" s="243"/>
      <c r="P820" s="243"/>
      <c r="Q820" s="243"/>
      <c r="R820" s="243"/>
      <c r="S820" s="243"/>
      <c r="T820" s="24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5" t="s">
        <v>178</v>
      </c>
      <c r="AU820" s="245" t="s">
        <v>81</v>
      </c>
      <c r="AV820" s="14" t="s">
        <v>81</v>
      </c>
      <c r="AW820" s="14" t="s">
        <v>33</v>
      </c>
      <c r="AX820" s="14" t="s">
        <v>71</v>
      </c>
      <c r="AY820" s="245" t="s">
        <v>166</v>
      </c>
    </row>
    <row r="821" s="14" customFormat="1">
      <c r="A821" s="14"/>
      <c r="B821" s="235"/>
      <c r="C821" s="236"/>
      <c r="D821" s="226" t="s">
        <v>178</v>
      </c>
      <c r="E821" s="237" t="s">
        <v>19</v>
      </c>
      <c r="F821" s="238" t="s">
        <v>815</v>
      </c>
      <c r="G821" s="236"/>
      <c r="H821" s="239">
        <v>5.5800000000000001</v>
      </c>
      <c r="I821" s="240"/>
      <c r="J821" s="236"/>
      <c r="K821" s="236"/>
      <c r="L821" s="241"/>
      <c r="M821" s="242"/>
      <c r="N821" s="243"/>
      <c r="O821" s="243"/>
      <c r="P821" s="243"/>
      <c r="Q821" s="243"/>
      <c r="R821" s="243"/>
      <c r="S821" s="243"/>
      <c r="T821" s="24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5" t="s">
        <v>178</v>
      </c>
      <c r="AU821" s="245" t="s">
        <v>81</v>
      </c>
      <c r="AV821" s="14" t="s">
        <v>81</v>
      </c>
      <c r="AW821" s="14" t="s">
        <v>33</v>
      </c>
      <c r="AX821" s="14" t="s">
        <v>71</v>
      </c>
      <c r="AY821" s="245" t="s">
        <v>166</v>
      </c>
    </row>
    <row r="822" s="15" customFormat="1">
      <c r="A822" s="15"/>
      <c r="B822" s="246"/>
      <c r="C822" s="247"/>
      <c r="D822" s="226" t="s">
        <v>178</v>
      </c>
      <c r="E822" s="248" t="s">
        <v>19</v>
      </c>
      <c r="F822" s="249" t="s">
        <v>183</v>
      </c>
      <c r="G822" s="247"/>
      <c r="H822" s="250">
        <v>27.899999999999999</v>
      </c>
      <c r="I822" s="251"/>
      <c r="J822" s="247"/>
      <c r="K822" s="247"/>
      <c r="L822" s="252"/>
      <c r="M822" s="253"/>
      <c r="N822" s="254"/>
      <c r="O822" s="254"/>
      <c r="P822" s="254"/>
      <c r="Q822" s="254"/>
      <c r="R822" s="254"/>
      <c r="S822" s="254"/>
      <c r="T822" s="25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6" t="s">
        <v>178</v>
      </c>
      <c r="AU822" s="256" t="s">
        <v>81</v>
      </c>
      <c r="AV822" s="15" t="s">
        <v>175</v>
      </c>
      <c r="AW822" s="15" t="s">
        <v>33</v>
      </c>
      <c r="AX822" s="15" t="s">
        <v>79</v>
      </c>
      <c r="AY822" s="256" t="s">
        <v>166</v>
      </c>
    </row>
    <row r="823" s="12" customFormat="1" ht="22.8" customHeight="1">
      <c r="A823" s="12"/>
      <c r="B823" s="190"/>
      <c r="C823" s="191"/>
      <c r="D823" s="192" t="s">
        <v>70</v>
      </c>
      <c r="E823" s="204" t="s">
        <v>778</v>
      </c>
      <c r="F823" s="204" t="s">
        <v>816</v>
      </c>
      <c r="G823" s="191"/>
      <c r="H823" s="191"/>
      <c r="I823" s="194"/>
      <c r="J823" s="205">
        <f>BK823</f>
        <v>0</v>
      </c>
      <c r="K823" s="191"/>
      <c r="L823" s="196"/>
      <c r="M823" s="197"/>
      <c r="N823" s="198"/>
      <c r="O823" s="198"/>
      <c r="P823" s="199">
        <f>SUM(P824:P924)</f>
        <v>0</v>
      </c>
      <c r="Q823" s="198"/>
      <c r="R823" s="199">
        <f>SUM(R824:R924)</f>
        <v>0.0037443647000000003</v>
      </c>
      <c r="S823" s="198"/>
      <c r="T823" s="200">
        <f>SUM(T824:T924)</f>
        <v>34.931056999999996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01" t="s">
        <v>79</v>
      </c>
      <c r="AT823" s="202" t="s">
        <v>70</v>
      </c>
      <c r="AU823" s="202" t="s">
        <v>79</v>
      </c>
      <c r="AY823" s="201" t="s">
        <v>166</v>
      </c>
      <c r="BK823" s="203">
        <f>SUM(BK824:BK924)</f>
        <v>0</v>
      </c>
    </row>
    <row r="824" s="2" customFormat="1" ht="24.15" customHeight="1">
      <c r="A824" s="40"/>
      <c r="B824" s="41"/>
      <c r="C824" s="206" t="s">
        <v>817</v>
      </c>
      <c r="D824" s="206" t="s">
        <v>170</v>
      </c>
      <c r="E824" s="207" t="s">
        <v>818</v>
      </c>
      <c r="F824" s="208" t="s">
        <v>819</v>
      </c>
      <c r="G824" s="209" t="s">
        <v>339</v>
      </c>
      <c r="H824" s="210">
        <v>2</v>
      </c>
      <c r="I824" s="211"/>
      <c r="J824" s="212">
        <f>ROUND(I824*H824,2)</f>
        <v>0</v>
      </c>
      <c r="K824" s="208" t="s">
        <v>174</v>
      </c>
      <c r="L824" s="46"/>
      <c r="M824" s="213" t="s">
        <v>19</v>
      </c>
      <c r="N824" s="214" t="s">
        <v>42</v>
      </c>
      <c r="O824" s="86"/>
      <c r="P824" s="215">
        <f>O824*H824</f>
        <v>0</v>
      </c>
      <c r="Q824" s="215">
        <v>0</v>
      </c>
      <c r="R824" s="215">
        <f>Q824*H824</f>
        <v>0</v>
      </c>
      <c r="S824" s="215">
        <v>0.34399999999999997</v>
      </c>
      <c r="T824" s="216">
        <f>S824*H824</f>
        <v>0.68799999999999994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17" t="s">
        <v>175</v>
      </c>
      <c r="AT824" s="217" t="s">
        <v>170</v>
      </c>
      <c r="AU824" s="217" t="s">
        <v>81</v>
      </c>
      <c r="AY824" s="19" t="s">
        <v>166</v>
      </c>
      <c r="BE824" s="218">
        <f>IF(N824="základní",J824,0)</f>
        <v>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19" t="s">
        <v>79</v>
      </c>
      <c r="BK824" s="218">
        <f>ROUND(I824*H824,2)</f>
        <v>0</v>
      </c>
      <c r="BL824" s="19" t="s">
        <v>175</v>
      </c>
      <c r="BM824" s="217" t="s">
        <v>820</v>
      </c>
    </row>
    <row r="825" s="2" customFormat="1">
      <c r="A825" s="40"/>
      <c r="B825" s="41"/>
      <c r="C825" s="42"/>
      <c r="D825" s="219" t="s">
        <v>176</v>
      </c>
      <c r="E825" s="42"/>
      <c r="F825" s="220" t="s">
        <v>821</v>
      </c>
      <c r="G825" s="42"/>
      <c r="H825" s="42"/>
      <c r="I825" s="221"/>
      <c r="J825" s="42"/>
      <c r="K825" s="42"/>
      <c r="L825" s="46"/>
      <c r="M825" s="222"/>
      <c r="N825" s="223"/>
      <c r="O825" s="86"/>
      <c r="P825" s="86"/>
      <c r="Q825" s="86"/>
      <c r="R825" s="86"/>
      <c r="S825" s="86"/>
      <c r="T825" s="87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T825" s="19" t="s">
        <v>176</v>
      </c>
      <c r="AU825" s="19" t="s">
        <v>81</v>
      </c>
    </row>
    <row r="826" s="13" customFormat="1">
      <c r="A826" s="13"/>
      <c r="B826" s="224"/>
      <c r="C826" s="225"/>
      <c r="D826" s="226" t="s">
        <v>178</v>
      </c>
      <c r="E826" s="227" t="s">
        <v>19</v>
      </c>
      <c r="F826" s="228" t="s">
        <v>179</v>
      </c>
      <c r="G826" s="225"/>
      <c r="H826" s="227" t="s">
        <v>19</v>
      </c>
      <c r="I826" s="229"/>
      <c r="J826" s="225"/>
      <c r="K826" s="225"/>
      <c r="L826" s="230"/>
      <c r="M826" s="231"/>
      <c r="N826" s="232"/>
      <c r="O826" s="232"/>
      <c r="P826" s="232"/>
      <c r="Q826" s="232"/>
      <c r="R826" s="232"/>
      <c r="S826" s="232"/>
      <c r="T826" s="23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4" t="s">
        <v>178</v>
      </c>
      <c r="AU826" s="234" t="s">
        <v>81</v>
      </c>
      <c r="AV826" s="13" t="s">
        <v>79</v>
      </c>
      <c r="AW826" s="13" t="s">
        <v>33</v>
      </c>
      <c r="AX826" s="13" t="s">
        <v>71</v>
      </c>
      <c r="AY826" s="234" t="s">
        <v>166</v>
      </c>
    </row>
    <row r="827" s="13" customFormat="1">
      <c r="A827" s="13"/>
      <c r="B827" s="224"/>
      <c r="C827" s="225"/>
      <c r="D827" s="226" t="s">
        <v>178</v>
      </c>
      <c r="E827" s="227" t="s">
        <v>19</v>
      </c>
      <c r="F827" s="228" t="s">
        <v>181</v>
      </c>
      <c r="G827" s="225"/>
      <c r="H827" s="227" t="s">
        <v>19</v>
      </c>
      <c r="I827" s="229"/>
      <c r="J827" s="225"/>
      <c r="K827" s="225"/>
      <c r="L827" s="230"/>
      <c r="M827" s="231"/>
      <c r="N827" s="232"/>
      <c r="O827" s="232"/>
      <c r="P827" s="232"/>
      <c r="Q827" s="232"/>
      <c r="R827" s="232"/>
      <c r="S827" s="232"/>
      <c r="T827" s="23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4" t="s">
        <v>178</v>
      </c>
      <c r="AU827" s="234" t="s">
        <v>81</v>
      </c>
      <c r="AV827" s="13" t="s">
        <v>79</v>
      </c>
      <c r="AW827" s="13" t="s">
        <v>33</v>
      </c>
      <c r="AX827" s="13" t="s">
        <v>71</v>
      </c>
      <c r="AY827" s="234" t="s">
        <v>166</v>
      </c>
    </row>
    <row r="828" s="14" customFormat="1">
      <c r="A828" s="14"/>
      <c r="B828" s="235"/>
      <c r="C828" s="236"/>
      <c r="D828" s="226" t="s">
        <v>178</v>
      </c>
      <c r="E828" s="237" t="s">
        <v>19</v>
      </c>
      <c r="F828" s="238" t="s">
        <v>822</v>
      </c>
      <c r="G828" s="236"/>
      <c r="H828" s="239">
        <v>2</v>
      </c>
      <c r="I828" s="240"/>
      <c r="J828" s="236"/>
      <c r="K828" s="236"/>
      <c r="L828" s="241"/>
      <c r="M828" s="242"/>
      <c r="N828" s="243"/>
      <c r="O828" s="243"/>
      <c r="P828" s="243"/>
      <c r="Q828" s="243"/>
      <c r="R828" s="243"/>
      <c r="S828" s="243"/>
      <c r="T828" s="24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5" t="s">
        <v>178</v>
      </c>
      <c r="AU828" s="245" t="s">
        <v>81</v>
      </c>
      <c r="AV828" s="14" t="s">
        <v>81</v>
      </c>
      <c r="AW828" s="14" t="s">
        <v>33</v>
      </c>
      <c r="AX828" s="14" t="s">
        <v>71</v>
      </c>
      <c r="AY828" s="245" t="s">
        <v>166</v>
      </c>
    </row>
    <row r="829" s="15" customFormat="1">
      <c r="A829" s="15"/>
      <c r="B829" s="246"/>
      <c r="C829" s="247"/>
      <c r="D829" s="226" t="s">
        <v>178</v>
      </c>
      <c r="E829" s="248" t="s">
        <v>19</v>
      </c>
      <c r="F829" s="249" t="s">
        <v>183</v>
      </c>
      <c r="G829" s="247"/>
      <c r="H829" s="250">
        <v>2</v>
      </c>
      <c r="I829" s="251"/>
      <c r="J829" s="247"/>
      <c r="K829" s="247"/>
      <c r="L829" s="252"/>
      <c r="M829" s="253"/>
      <c r="N829" s="254"/>
      <c r="O829" s="254"/>
      <c r="P829" s="254"/>
      <c r="Q829" s="254"/>
      <c r="R829" s="254"/>
      <c r="S829" s="254"/>
      <c r="T829" s="25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6" t="s">
        <v>178</v>
      </c>
      <c r="AU829" s="256" t="s">
        <v>81</v>
      </c>
      <c r="AV829" s="15" t="s">
        <v>175</v>
      </c>
      <c r="AW829" s="15" t="s">
        <v>33</v>
      </c>
      <c r="AX829" s="15" t="s">
        <v>79</v>
      </c>
      <c r="AY829" s="256" t="s">
        <v>166</v>
      </c>
    </row>
    <row r="830" s="2" customFormat="1" ht="24.15" customHeight="1">
      <c r="A830" s="40"/>
      <c r="B830" s="41"/>
      <c r="C830" s="206" t="s">
        <v>493</v>
      </c>
      <c r="D830" s="206" t="s">
        <v>170</v>
      </c>
      <c r="E830" s="207" t="s">
        <v>823</v>
      </c>
      <c r="F830" s="208" t="s">
        <v>824</v>
      </c>
      <c r="G830" s="209" t="s">
        <v>332</v>
      </c>
      <c r="H830" s="210">
        <v>11.4</v>
      </c>
      <c r="I830" s="211"/>
      <c r="J830" s="212">
        <f>ROUND(I830*H830,2)</f>
        <v>0</v>
      </c>
      <c r="K830" s="208" t="s">
        <v>174</v>
      </c>
      <c r="L830" s="46"/>
      <c r="M830" s="213" t="s">
        <v>19</v>
      </c>
      <c r="N830" s="214" t="s">
        <v>42</v>
      </c>
      <c r="O830" s="86"/>
      <c r="P830" s="215">
        <f>O830*H830</f>
        <v>0</v>
      </c>
      <c r="Q830" s="215">
        <v>0</v>
      </c>
      <c r="R830" s="215">
        <f>Q830*H830</f>
        <v>0</v>
      </c>
      <c r="S830" s="215">
        <v>0.0089999999999999993</v>
      </c>
      <c r="T830" s="216">
        <f>S830*H830</f>
        <v>0.1026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17" t="s">
        <v>175</v>
      </c>
      <c r="AT830" s="217" t="s">
        <v>170</v>
      </c>
      <c r="AU830" s="217" t="s">
        <v>81</v>
      </c>
      <c r="AY830" s="19" t="s">
        <v>166</v>
      </c>
      <c r="BE830" s="218">
        <f>IF(N830="základní",J830,0)</f>
        <v>0</v>
      </c>
      <c r="BF830" s="218">
        <f>IF(N830="snížená",J830,0)</f>
        <v>0</v>
      </c>
      <c r="BG830" s="218">
        <f>IF(N830="zákl. přenesená",J830,0)</f>
        <v>0</v>
      </c>
      <c r="BH830" s="218">
        <f>IF(N830="sníž. přenesená",J830,0)</f>
        <v>0</v>
      </c>
      <c r="BI830" s="218">
        <f>IF(N830="nulová",J830,0)</f>
        <v>0</v>
      </c>
      <c r="BJ830" s="19" t="s">
        <v>79</v>
      </c>
      <c r="BK830" s="218">
        <f>ROUND(I830*H830,2)</f>
        <v>0</v>
      </c>
      <c r="BL830" s="19" t="s">
        <v>175</v>
      </c>
      <c r="BM830" s="217" t="s">
        <v>825</v>
      </c>
    </row>
    <row r="831" s="2" customFormat="1">
      <c r="A831" s="40"/>
      <c r="B831" s="41"/>
      <c r="C831" s="42"/>
      <c r="D831" s="219" t="s">
        <v>176</v>
      </c>
      <c r="E831" s="42"/>
      <c r="F831" s="220" t="s">
        <v>826</v>
      </c>
      <c r="G831" s="42"/>
      <c r="H831" s="42"/>
      <c r="I831" s="221"/>
      <c r="J831" s="42"/>
      <c r="K831" s="42"/>
      <c r="L831" s="46"/>
      <c r="M831" s="222"/>
      <c r="N831" s="223"/>
      <c r="O831" s="86"/>
      <c r="P831" s="86"/>
      <c r="Q831" s="86"/>
      <c r="R831" s="86"/>
      <c r="S831" s="86"/>
      <c r="T831" s="87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T831" s="19" t="s">
        <v>176</v>
      </c>
      <c r="AU831" s="19" t="s">
        <v>81</v>
      </c>
    </row>
    <row r="832" s="13" customFormat="1">
      <c r="A832" s="13"/>
      <c r="B832" s="224"/>
      <c r="C832" s="225"/>
      <c r="D832" s="226" t="s">
        <v>178</v>
      </c>
      <c r="E832" s="227" t="s">
        <v>19</v>
      </c>
      <c r="F832" s="228" t="s">
        <v>179</v>
      </c>
      <c r="G832" s="225"/>
      <c r="H832" s="227" t="s">
        <v>19</v>
      </c>
      <c r="I832" s="229"/>
      <c r="J832" s="225"/>
      <c r="K832" s="225"/>
      <c r="L832" s="230"/>
      <c r="M832" s="231"/>
      <c r="N832" s="232"/>
      <c r="O832" s="232"/>
      <c r="P832" s="232"/>
      <c r="Q832" s="232"/>
      <c r="R832" s="232"/>
      <c r="S832" s="232"/>
      <c r="T832" s="23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4" t="s">
        <v>178</v>
      </c>
      <c r="AU832" s="234" t="s">
        <v>81</v>
      </c>
      <c r="AV832" s="13" t="s">
        <v>79</v>
      </c>
      <c r="AW832" s="13" t="s">
        <v>33</v>
      </c>
      <c r="AX832" s="13" t="s">
        <v>71</v>
      </c>
      <c r="AY832" s="234" t="s">
        <v>166</v>
      </c>
    </row>
    <row r="833" s="13" customFormat="1">
      <c r="A833" s="13"/>
      <c r="B833" s="224"/>
      <c r="C833" s="225"/>
      <c r="D833" s="226" t="s">
        <v>178</v>
      </c>
      <c r="E833" s="227" t="s">
        <v>19</v>
      </c>
      <c r="F833" s="228" t="s">
        <v>181</v>
      </c>
      <c r="G833" s="225"/>
      <c r="H833" s="227" t="s">
        <v>19</v>
      </c>
      <c r="I833" s="229"/>
      <c r="J833" s="225"/>
      <c r="K833" s="225"/>
      <c r="L833" s="230"/>
      <c r="M833" s="231"/>
      <c r="N833" s="232"/>
      <c r="O833" s="232"/>
      <c r="P833" s="232"/>
      <c r="Q833" s="232"/>
      <c r="R833" s="232"/>
      <c r="S833" s="232"/>
      <c r="T833" s="23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4" t="s">
        <v>178</v>
      </c>
      <c r="AU833" s="234" t="s">
        <v>81</v>
      </c>
      <c r="AV833" s="13" t="s">
        <v>79</v>
      </c>
      <c r="AW833" s="13" t="s">
        <v>33</v>
      </c>
      <c r="AX833" s="13" t="s">
        <v>71</v>
      </c>
      <c r="AY833" s="234" t="s">
        <v>166</v>
      </c>
    </row>
    <row r="834" s="14" customFormat="1">
      <c r="A834" s="14"/>
      <c r="B834" s="235"/>
      <c r="C834" s="236"/>
      <c r="D834" s="226" t="s">
        <v>178</v>
      </c>
      <c r="E834" s="237" t="s">
        <v>19</v>
      </c>
      <c r="F834" s="238" t="s">
        <v>827</v>
      </c>
      <c r="G834" s="236"/>
      <c r="H834" s="239">
        <v>11.4</v>
      </c>
      <c r="I834" s="240"/>
      <c r="J834" s="236"/>
      <c r="K834" s="236"/>
      <c r="L834" s="241"/>
      <c r="M834" s="242"/>
      <c r="N834" s="243"/>
      <c r="O834" s="243"/>
      <c r="P834" s="243"/>
      <c r="Q834" s="243"/>
      <c r="R834" s="243"/>
      <c r="S834" s="243"/>
      <c r="T834" s="24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5" t="s">
        <v>178</v>
      </c>
      <c r="AU834" s="245" t="s">
        <v>81</v>
      </c>
      <c r="AV834" s="14" t="s">
        <v>81</v>
      </c>
      <c r="AW834" s="14" t="s">
        <v>33</v>
      </c>
      <c r="AX834" s="14" t="s">
        <v>71</v>
      </c>
      <c r="AY834" s="245" t="s">
        <v>166</v>
      </c>
    </row>
    <row r="835" s="15" customFormat="1">
      <c r="A835" s="15"/>
      <c r="B835" s="246"/>
      <c r="C835" s="247"/>
      <c r="D835" s="226" t="s">
        <v>178</v>
      </c>
      <c r="E835" s="248" t="s">
        <v>19</v>
      </c>
      <c r="F835" s="249" t="s">
        <v>183</v>
      </c>
      <c r="G835" s="247"/>
      <c r="H835" s="250">
        <v>11.4</v>
      </c>
      <c r="I835" s="251"/>
      <c r="J835" s="247"/>
      <c r="K835" s="247"/>
      <c r="L835" s="252"/>
      <c r="M835" s="253"/>
      <c r="N835" s="254"/>
      <c r="O835" s="254"/>
      <c r="P835" s="254"/>
      <c r="Q835" s="254"/>
      <c r="R835" s="254"/>
      <c r="S835" s="254"/>
      <c r="T835" s="25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56" t="s">
        <v>178</v>
      </c>
      <c r="AU835" s="256" t="s">
        <v>81</v>
      </c>
      <c r="AV835" s="15" t="s">
        <v>175</v>
      </c>
      <c r="AW835" s="15" t="s">
        <v>33</v>
      </c>
      <c r="AX835" s="15" t="s">
        <v>79</v>
      </c>
      <c r="AY835" s="256" t="s">
        <v>166</v>
      </c>
    </row>
    <row r="836" s="2" customFormat="1" ht="24.15" customHeight="1">
      <c r="A836" s="40"/>
      <c r="B836" s="41"/>
      <c r="C836" s="206" t="s">
        <v>828</v>
      </c>
      <c r="D836" s="206" t="s">
        <v>170</v>
      </c>
      <c r="E836" s="207" t="s">
        <v>829</v>
      </c>
      <c r="F836" s="208" t="s">
        <v>830</v>
      </c>
      <c r="G836" s="209" t="s">
        <v>332</v>
      </c>
      <c r="H836" s="210">
        <v>37.200000000000003</v>
      </c>
      <c r="I836" s="211"/>
      <c r="J836" s="212">
        <f>ROUND(I836*H836,2)</f>
        <v>0</v>
      </c>
      <c r="K836" s="208" t="s">
        <v>174</v>
      </c>
      <c r="L836" s="46"/>
      <c r="M836" s="213" t="s">
        <v>19</v>
      </c>
      <c r="N836" s="214" t="s">
        <v>42</v>
      </c>
      <c r="O836" s="86"/>
      <c r="P836" s="215">
        <f>O836*H836</f>
        <v>0</v>
      </c>
      <c r="Q836" s="215">
        <v>0</v>
      </c>
      <c r="R836" s="215">
        <f>Q836*H836</f>
        <v>0</v>
      </c>
      <c r="S836" s="215">
        <v>0.014999999999999999</v>
      </c>
      <c r="T836" s="216">
        <f>S836*H836</f>
        <v>0.55800000000000005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17" t="s">
        <v>175</v>
      </c>
      <c r="AT836" s="217" t="s">
        <v>170</v>
      </c>
      <c r="AU836" s="217" t="s">
        <v>81</v>
      </c>
      <c r="AY836" s="19" t="s">
        <v>166</v>
      </c>
      <c r="BE836" s="218">
        <f>IF(N836="základní",J836,0)</f>
        <v>0</v>
      </c>
      <c r="BF836" s="218">
        <f>IF(N836="snížená",J836,0)</f>
        <v>0</v>
      </c>
      <c r="BG836" s="218">
        <f>IF(N836="zákl. přenesená",J836,0)</f>
        <v>0</v>
      </c>
      <c r="BH836" s="218">
        <f>IF(N836="sníž. přenesená",J836,0)</f>
        <v>0</v>
      </c>
      <c r="BI836" s="218">
        <f>IF(N836="nulová",J836,0)</f>
        <v>0</v>
      </c>
      <c r="BJ836" s="19" t="s">
        <v>79</v>
      </c>
      <c r="BK836" s="218">
        <f>ROUND(I836*H836,2)</f>
        <v>0</v>
      </c>
      <c r="BL836" s="19" t="s">
        <v>175</v>
      </c>
      <c r="BM836" s="217" t="s">
        <v>831</v>
      </c>
    </row>
    <row r="837" s="2" customFormat="1">
      <c r="A837" s="40"/>
      <c r="B837" s="41"/>
      <c r="C837" s="42"/>
      <c r="D837" s="219" t="s">
        <v>176</v>
      </c>
      <c r="E837" s="42"/>
      <c r="F837" s="220" t="s">
        <v>832</v>
      </c>
      <c r="G837" s="42"/>
      <c r="H837" s="42"/>
      <c r="I837" s="221"/>
      <c r="J837" s="42"/>
      <c r="K837" s="42"/>
      <c r="L837" s="46"/>
      <c r="M837" s="222"/>
      <c r="N837" s="223"/>
      <c r="O837" s="86"/>
      <c r="P837" s="86"/>
      <c r="Q837" s="86"/>
      <c r="R837" s="86"/>
      <c r="S837" s="86"/>
      <c r="T837" s="87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T837" s="19" t="s">
        <v>176</v>
      </c>
      <c r="AU837" s="19" t="s">
        <v>81</v>
      </c>
    </row>
    <row r="838" s="13" customFormat="1">
      <c r="A838" s="13"/>
      <c r="B838" s="224"/>
      <c r="C838" s="225"/>
      <c r="D838" s="226" t="s">
        <v>178</v>
      </c>
      <c r="E838" s="227" t="s">
        <v>19</v>
      </c>
      <c r="F838" s="228" t="s">
        <v>179</v>
      </c>
      <c r="G838" s="225"/>
      <c r="H838" s="227" t="s">
        <v>19</v>
      </c>
      <c r="I838" s="229"/>
      <c r="J838" s="225"/>
      <c r="K838" s="225"/>
      <c r="L838" s="230"/>
      <c r="M838" s="231"/>
      <c r="N838" s="232"/>
      <c r="O838" s="232"/>
      <c r="P838" s="232"/>
      <c r="Q838" s="232"/>
      <c r="R838" s="232"/>
      <c r="S838" s="232"/>
      <c r="T838" s="23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4" t="s">
        <v>178</v>
      </c>
      <c r="AU838" s="234" t="s">
        <v>81</v>
      </c>
      <c r="AV838" s="13" t="s">
        <v>79</v>
      </c>
      <c r="AW838" s="13" t="s">
        <v>33</v>
      </c>
      <c r="AX838" s="13" t="s">
        <v>71</v>
      </c>
      <c r="AY838" s="234" t="s">
        <v>166</v>
      </c>
    </row>
    <row r="839" s="13" customFormat="1">
      <c r="A839" s="13"/>
      <c r="B839" s="224"/>
      <c r="C839" s="225"/>
      <c r="D839" s="226" t="s">
        <v>178</v>
      </c>
      <c r="E839" s="227" t="s">
        <v>19</v>
      </c>
      <c r="F839" s="228" t="s">
        <v>181</v>
      </c>
      <c r="G839" s="225"/>
      <c r="H839" s="227" t="s">
        <v>19</v>
      </c>
      <c r="I839" s="229"/>
      <c r="J839" s="225"/>
      <c r="K839" s="225"/>
      <c r="L839" s="230"/>
      <c r="M839" s="231"/>
      <c r="N839" s="232"/>
      <c r="O839" s="232"/>
      <c r="P839" s="232"/>
      <c r="Q839" s="232"/>
      <c r="R839" s="232"/>
      <c r="S839" s="232"/>
      <c r="T839" s="23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4" t="s">
        <v>178</v>
      </c>
      <c r="AU839" s="234" t="s">
        <v>81</v>
      </c>
      <c r="AV839" s="13" t="s">
        <v>79</v>
      </c>
      <c r="AW839" s="13" t="s">
        <v>33</v>
      </c>
      <c r="AX839" s="13" t="s">
        <v>71</v>
      </c>
      <c r="AY839" s="234" t="s">
        <v>166</v>
      </c>
    </row>
    <row r="840" s="14" customFormat="1">
      <c r="A840" s="14"/>
      <c r="B840" s="235"/>
      <c r="C840" s="236"/>
      <c r="D840" s="226" t="s">
        <v>178</v>
      </c>
      <c r="E840" s="237" t="s">
        <v>19</v>
      </c>
      <c r="F840" s="238" t="s">
        <v>833</v>
      </c>
      <c r="G840" s="236"/>
      <c r="H840" s="239">
        <v>37.200000000000003</v>
      </c>
      <c r="I840" s="240"/>
      <c r="J840" s="236"/>
      <c r="K840" s="236"/>
      <c r="L840" s="241"/>
      <c r="M840" s="242"/>
      <c r="N840" s="243"/>
      <c r="O840" s="243"/>
      <c r="P840" s="243"/>
      <c r="Q840" s="243"/>
      <c r="R840" s="243"/>
      <c r="S840" s="243"/>
      <c r="T840" s="24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5" t="s">
        <v>178</v>
      </c>
      <c r="AU840" s="245" t="s">
        <v>81</v>
      </c>
      <c r="AV840" s="14" t="s">
        <v>81</v>
      </c>
      <c r="AW840" s="14" t="s">
        <v>33</v>
      </c>
      <c r="AX840" s="14" t="s">
        <v>71</v>
      </c>
      <c r="AY840" s="245" t="s">
        <v>166</v>
      </c>
    </row>
    <row r="841" s="15" customFormat="1">
      <c r="A841" s="15"/>
      <c r="B841" s="246"/>
      <c r="C841" s="247"/>
      <c r="D841" s="226" t="s">
        <v>178</v>
      </c>
      <c r="E841" s="248" t="s">
        <v>19</v>
      </c>
      <c r="F841" s="249" t="s">
        <v>183</v>
      </c>
      <c r="G841" s="247"/>
      <c r="H841" s="250">
        <v>37.200000000000003</v>
      </c>
      <c r="I841" s="251"/>
      <c r="J841" s="247"/>
      <c r="K841" s="247"/>
      <c r="L841" s="252"/>
      <c r="M841" s="253"/>
      <c r="N841" s="254"/>
      <c r="O841" s="254"/>
      <c r="P841" s="254"/>
      <c r="Q841" s="254"/>
      <c r="R841" s="254"/>
      <c r="S841" s="254"/>
      <c r="T841" s="25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56" t="s">
        <v>178</v>
      </c>
      <c r="AU841" s="256" t="s">
        <v>81</v>
      </c>
      <c r="AV841" s="15" t="s">
        <v>175</v>
      </c>
      <c r="AW841" s="15" t="s">
        <v>33</v>
      </c>
      <c r="AX841" s="15" t="s">
        <v>79</v>
      </c>
      <c r="AY841" s="256" t="s">
        <v>166</v>
      </c>
    </row>
    <row r="842" s="2" customFormat="1" ht="24.15" customHeight="1">
      <c r="A842" s="40"/>
      <c r="B842" s="41"/>
      <c r="C842" s="206" t="s">
        <v>502</v>
      </c>
      <c r="D842" s="206" t="s">
        <v>170</v>
      </c>
      <c r="E842" s="207" t="s">
        <v>834</v>
      </c>
      <c r="F842" s="208" t="s">
        <v>835</v>
      </c>
      <c r="G842" s="209" t="s">
        <v>332</v>
      </c>
      <c r="H842" s="210">
        <v>0.65000000000000002</v>
      </c>
      <c r="I842" s="211"/>
      <c r="J842" s="212">
        <f>ROUND(I842*H842,2)</f>
        <v>0</v>
      </c>
      <c r="K842" s="208" t="s">
        <v>174</v>
      </c>
      <c r="L842" s="46"/>
      <c r="M842" s="213" t="s">
        <v>19</v>
      </c>
      <c r="N842" s="214" t="s">
        <v>42</v>
      </c>
      <c r="O842" s="86"/>
      <c r="P842" s="215">
        <f>O842*H842</f>
        <v>0</v>
      </c>
      <c r="Q842" s="215">
        <v>0.001054</v>
      </c>
      <c r="R842" s="215">
        <f>Q842*H842</f>
        <v>0.00068510000000000001</v>
      </c>
      <c r="S842" s="215">
        <v>0.0061999999999999998</v>
      </c>
      <c r="T842" s="216">
        <f>S842*H842</f>
        <v>0.0040299999999999997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17" t="s">
        <v>175</v>
      </c>
      <c r="AT842" s="217" t="s">
        <v>170</v>
      </c>
      <c r="AU842" s="217" t="s">
        <v>81</v>
      </c>
      <c r="AY842" s="19" t="s">
        <v>166</v>
      </c>
      <c r="BE842" s="218">
        <f>IF(N842="základní",J842,0)</f>
        <v>0</v>
      </c>
      <c r="BF842" s="218">
        <f>IF(N842="snížená",J842,0)</f>
        <v>0</v>
      </c>
      <c r="BG842" s="218">
        <f>IF(N842="zákl. přenesená",J842,0)</f>
        <v>0</v>
      </c>
      <c r="BH842" s="218">
        <f>IF(N842="sníž. přenesená",J842,0)</f>
        <v>0</v>
      </c>
      <c r="BI842" s="218">
        <f>IF(N842="nulová",J842,0)</f>
        <v>0</v>
      </c>
      <c r="BJ842" s="19" t="s">
        <v>79</v>
      </c>
      <c r="BK842" s="218">
        <f>ROUND(I842*H842,2)</f>
        <v>0</v>
      </c>
      <c r="BL842" s="19" t="s">
        <v>175</v>
      </c>
      <c r="BM842" s="217" t="s">
        <v>836</v>
      </c>
    </row>
    <row r="843" s="2" customFormat="1">
      <c r="A843" s="40"/>
      <c r="B843" s="41"/>
      <c r="C843" s="42"/>
      <c r="D843" s="219" t="s">
        <v>176</v>
      </c>
      <c r="E843" s="42"/>
      <c r="F843" s="220" t="s">
        <v>837</v>
      </c>
      <c r="G843" s="42"/>
      <c r="H843" s="42"/>
      <c r="I843" s="221"/>
      <c r="J843" s="42"/>
      <c r="K843" s="42"/>
      <c r="L843" s="46"/>
      <c r="M843" s="222"/>
      <c r="N843" s="223"/>
      <c r="O843" s="86"/>
      <c r="P843" s="86"/>
      <c r="Q843" s="86"/>
      <c r="R843" s="86"/>
      <c r="S843" s="86"/>
      <c r="T843" s="87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T843" s="19" t="s">
        <v>176</v>
      </c>
      <c r="AU843" s="19" t="s">
        <v>81</v>
      </c>
    </row>
    <row r="844" s="13" customFormat="1">
      <c r="A844" s="13"/>
      <c r="B844" s="224"/>
      <c r="C844" s="225"/>
      <c r="D844" s="226" t="s">
        <v>178</v>
      </c>
      <c r="E844" s="227" t="s">
        <v>19</v>
      </c>
      <c r="F844" s="228" t="s">
        <v>179</v>
      </c>
      <c r="G844" s="225"/>
      <c r="H844" s="227" t="s">
        <v>19</v>
      </c>
      <c r="I844" s="229"/>
      <c r="J844" s="225"/>
      <c r="K844" s="225"/>
      <c r="L844" s="230"/>
      <c r="M844" s="231"/>
      <c r="N844" s="232"/>
      <c r="O844" s="232"/>
      <c r="P844" s="232"/>
      <c r="Q844" s="232"/>
      <c r="R844" s="232"/>
      <c r="S844" s="232"/>
      <c r="T844" s="23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4" t="s">
        <v>178</v>
      </c>
      <c r="AU844" s="234" t="s">
        <v>81</v>
      </c>
      <c r="AV844" s="13" t="s">
        <v>79</v>
      </c>
      <c r="AW844" s="13" t="s">
        <v>33</v>
      </c>
      <c r="AX844" s="13" t="s">
        <v>71</v>
      </c>
      <c r="AY844" s="234" t="s">
        <v>166</v>
      </c>
    </row>
    <row r="845" s="13" customFormat="1">
      <c r="A845" s="13"/>
      <c r="B845" s="224"/>
      <c r="C845" s="225"/>
      <c r="D845" s="226" t="s">
        <v>178</v>
      </c>
      <c r="E845" s="227" t="s">
        <v>19</v>
      </c>
      <c r="F845" s="228" t="s">
        <v>181</v>
      </c>
      <c r="G845" s="225"/>
      <c r="H845" s="227" t="s">
        <v>19</v>
      </c>
      <c r="I845" s="229"/>
      <c r="J845" s="225"/>
      <c r="K845" s="225"/>
      <c r="L845" s="230"/>
      <c r="M845" s="231"/>
      <c r="N845" s="232"/>
      <c r="O845" s="232"/>
      <c r="P845" s="232"/>
      <c r="Q845" s="232"/>
      <c r="R845" s="232"/>
      <c r="S845" s="232"/>
      <c r="T845" s="23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4" t="s">
        <v>178</v>
      </c>
      <c r="AU845" s="234" t="s">
        <v>81</v>
      </c>
      <c r="AV845" s="13" t="s">
        <v>79</v>
      </c>
      <c r="AW845" s="13" t="s">
        <v>33</v>
      </c>
      <c r="AX845" s="13" t="s">
        <v>71</v>
      </c>
      <c r="AY845" s="234" t="s">
        <v>166</v>
      </c>
    </row>
    <row r="846" s="14" customFormat="1">
      <c r="A846" s="14"/>
      <c r="B846" s="235"/>
      <c r="C846" s="236"/>
      <c r="D846" s="226" t="s">
        <v>178</v>
      </c>
      <c r="E846" s="237" t="s">
        <v>19</v>
      </c>
      <c r="F846" s="238" t="s">
        <v>838</v>
      </c>
      <c r="G846" s="236"/>
      <c r="H846" s="239">
        <v>0.65000000000000002</v>
      </c>
      <c r="I846" s="240"/>
      <c r="J846" s="236"/>
      <c r="K846" s="236"/>
      <c r="L846" s="241"/>
      <c r="M846" s="242"/>
      <c r="N846" s="243"/>
      <c r="O846" s="243"/>
      <c r="P846" s="243"/>
      <c r="Q846" s="243"/>
      <c r="R846" s="243"/>
      <c r="S846" s="243"/>
      <c r="T846" s="24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5" t="s">
        <v>178</v>
      </c>
      <c r="AU846" s="245" t="s">
        <v>81</v>
      </c>
      <c r="AV846" s="14" t="s">
        <v>81</v>
      </c>
      <c r="AW846" s="14" t="s">
        <v>33</v>
      </c>
      <c r="AX846" s="14" t="s">
        <v>71</v>
      </c>
      <c r="AY846" s="245" t="s">
        <v>166</v>
      </c>
    </row>
    <row r="847" s="15" customFormat="1">
      <c r="A847" s="15"/>
      <c r="B847" s="246"/>
      <c r="C847" s="247"/>
      <c r="D847" s="226" t="s">
        <v>178</v>
      </c>
      <c r="E847" s="248" t="s">
        <v>19</v>
      </c>
      <c r="F847" s="249" t="s">
        <v>183</v>
      </c>
      <c r="G847" s="247"/>
      <c r="H847" s="250">
        <v>0.65000000000000002</v>
      </c>
      <c r="I847" s="251"/>
      <c r="J847" s="247"/>
      <c r="K847" s="247"/>
      <c r="L847" s="252"/>
      <c r="M847" s="253"/>
      <c r="N847" s="254"/>
      <c r="O847" s="254"/>
      <c r="P847" s="254"/>
      <c r="Q847" s="254"/>
      <c r="R847" s="254"/>
      <c r="S847" s="254"/>
      <c r="T847" s="25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56" t="s">
        <v>178</v>
      </c>
      <c r="AU847" s="256" t="s">
        <v>81</v>
      </c>
      <c r="AV847" s="15" t="s">
        <v>175</v>
      </c>
      <c r="AW847" s="15" t="s">
        <v>33</v>
      </c>
      <c r="AX847" s="15" t="s">
        <v>79</v>
      </c>
      <c r="AY847" s="256" t="s">
        <v>166</v>
      </c>
    </row>
    <row r="848" s="2" customFormat="1" ht="24.15" customHeight="1">
      <c r="A848" s="40"/>
      <c r="B848" s="41"/>
      <c r="C848" s="206" t="s">
        <v>839</v>
      </c>
      <c r="D848" s="206" t="s">
        <v>170</v>
      </c>
      <c r="E848" s="207" t="s">
        <v>840</v>
      </c>
      <c r="F848" s="208" t="s">
        <v>841</v>
      </c>
      <c r="G848" s="209" t="s">
        <v>332</v>
      </c>
      <c r="H848" s="210">
        <v>0.65000000000000002</v>
      </c>
      <c r="I848" s="211"/>
      <c r="J848" s="212">
        <f>ROUND(I848*H848,2)</f>
        <v>0</v>
      </c>
      <c r="K848" s="208" t="s">
        <v>174</v>
      </c>
      <c r="L848" s="46"/>
      <c r="M848" s="213" t="s">
        <v>19</v>
      </c>
      <c r="N848" s="214" t="s">
        <v>42</v>
      </c>
      <c r="O848" s="86"/>
      <c r="P848" s="215">
        <f>O848*H848</f>
        <v>0</v>
      </c>
      <c r="Q848" s="215">
        <v>0.001323</v>
      </c>
      <c r="R848" s="215">
        <f>Q848*H848</f>
        <v>0.00085994999999999995</v>
      </c>
      <c r="S848" s="215">
        <v>0.025000000000000001</v>
      </c>
      <c r="T848" s="216">
        <f>S848*H848</f>
        <v>0.016250000000000001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17" t="s">
        <v>175</v>
      </c>
      <c r="AT848" s="217" t="s">
        <v>170</v>
      </c>
      <c r="AU848" s="217" t="s">
        <v>81</v>
      </c>
      <c r="AY848" s="19" t="s">
        <v>166</v>
      </c>
      <c r="BE848" s="218">
        <f>IF(N848="základní",J848,0)</f>
        <v>0</v>
      </c>
      <c r="BF848" s="218">
        <f>IF(N848="snížená",J848,0)</f>
        <v>0</v>
      </c>
      <c r="BG848" s="218">
        <f>IF(N848="zákl. přenesená",J848,0)</f>
        <v>0</v>
      </c>
      <c r="BH848" s="218">
        <f>IF(N848="sníž. přenesená",J848,0)</f>
        <v>0</v>
      </c>
      <c r="BI848" s="218">
        <f>IF(N848="nulová",J848,0)</f>
        <v>0</v>
      </c>
      <c r="BJ848" s="19" t="s">
        <v>79</v>
      </c>
      <c r="BK848" s="218">
        <f>ROUND(I848*H848,2)</f>
        <v>0</v>
      </c>
      <c r="BL848" s="19" t="s">
        <v>175</v>
      </c>
      <c r="BM848" s="217" t="s">
        <v>842</v>
      </c>
    </row>
    <row r="849" s="2" customFormat="1">
      <c r="A849" s="40"/>
      <c r="B849" s="41"/>
      <c r="C849" s="42"/>
      <c r="D849" s="219" t="s">
        <v>176</v>
      </c>
      <c r="E849" s="42"/>
      <c r="F849" s="220" t="s">
        <v>843</v>
      </c>
      <c r="G849" s="42"/>
      <c r="H849" s="42"/>
      <c r="I849" s="221"/>
      <c r="J849" s="42"/>
      <c r="K849" s="42"/>
      <c r="L849" s="46"/>
      <c r="M849" s="222"/>
      <c r="N849" s="223"/>
      <c r="O849" s="86"/>
      <c r="P849" s="86"/>
      <c r="Q849" s="86"/>
      <c r="R849" s="86"/>
      <c r="S849" s="86"/>
      <c r="T849" s="87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T849" s="19" t="s">
        <v>176</v>
      </c>
      <c r="AU849" s="19" t="s">
        <v>81</v>
      </c>
    </row>
    <row r="850" s="13" customFormat="1">
      <c r="A850" s="13"/>
      <c r="B850" s="224"/>
      <c r="C850" s="225"/>
      <c r="D850" s="226" t="s">
        <v>178</v>
      </c>
      <c r="E850" s="227" t="s">
        <v>19</v>
      </c>
      <c r="F850" s="228" t="s">
        <v>179</v>
      </c>
      <c r="G850" s="225"/>
      <c r="H850" s="227" t="s">
        <v>19</v>
      </c>
      <c r="I850" s="229"/>
      <c r="J850" s="225"/>
      <c r="K850" s="225"/>
      <c r="L850" s="230"/>
      <c r="M850" s="231"/>
      <c r="N850" s="232"/>
      <c r="O850" s="232"/>
      <c r="P850" s="232"/>
      <c r="Q850" s="232"/>
      <c r="R850" s="232"/>
      <c r="S850" s="232"/>
      <c r="T850" s="23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4" t="s">
        <v>178</v>
      </c>
      <c r="AU850" s="234" t="s">
        <v>81</v>
      </c>
      <c r="AV850" s="13" t="s">
        <v>79</v>
      </c>
      <c r="AW850" s="13" t="s">
        <v>33</v>
      </c>
      <c r="AX850" s="13" t="s">
        <v>71</v>
      </c>
      <c r="AY850" s="234" t="s">
        <v>166</v>
      </c>
    </row>
    <row r="851" s="13" customFormat="1">
      <c r="A851" s="13"/>
      <c r="B851" s="224"/>
      <c r="C851" s="225"/>
      <c r="D851" s="226" t="s">
        <v>178</v>
      </c>
      <c r="E851" s="227" t="s">
        <v>19</v>
      </c>
      <c r="F851" s="228" t="s">
        <v>181</v>
      </c>
      <c r="G851" s="225"/>
      <c r="H851" s="227" t="s">
        <v>19</v>
      </c>
      <c r="I851" s="229"/>
      <c r="J851" s="225"/>
      <c r="K851" s="225"/>
      <c r="L851" s="230"/>
      <c r="M851" s="231"/>
      <c r="N851" s="232"/>
      <c r="O851" s="232"/>
      <c r="P851" s="232"/>
      <c r="Q851" s="232"/>
      <c r="R851" s="232"/>
      <c r="S851" s="232"/>
      <c r="T851" s="23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4" t="s">
        <v>178</v>
      </c>
      <c r="AU851" s="234" t="s">
        <v>81</v>
      </c>
      <c r="AV851" s="13" t="s">
        <v>79</v>
      </c>
      <c r="AW851" s="13" t="s">
        <v>33</v>
      </c>
      <c r="AX851" s="13" t="s">
        <v>71</v>
      </c>
      <c r="AY851" s="234" t="s">
        <v>166</v>
      </c>
    </row>
    <row r="852" s="14" customFormat="1">
      <c r="A852" s="14"/>
      <c r="B852" s="235"/>
      <c r="C852" s="236"/>
      <c r="D852" s="226" t="s">
        <v>178</v>
      </c>
      <c r="E852" s="237" t="s">
        <v>19</v>
      </c>
      <c r="F852" s="238" t="s">
        <v>844</v>
      </c>
      <c r="G852" s="236"/>
      <c r="H852" s="239">
        <v>0.65000000000000002</v>
      </c>
      <c r="I852" s="240"/>
      <c r="J852" s="236"/>
      <c r="K852" s="236"/>
      <c r="L852" s="241"/>
      <c r="M852" s="242"/>
      <c r="N852" s="243"/>
      <c r="O852" s="243"/>
      <c r="P852" s="243"/>
      <c r="Q852" s="243"/>
      <c r="R852" s="243"/>
      <c r="S852" s="243"/>
      <c r="T852" s="24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5" t="s">
        <v>178</v>
      </c>
      <c r="AU852" s="245" t="s">
        <v>81</v>
      </c>
      <c r="AV852" s="14" t="s">
        <v>81</v>
      </c>
      <c r="AW852" s="14" t="s">
        <v>33</v>
      </c>
      <c r="AX852" s="14" t="s">
        <v>71</v>
      </c>
      <c r="AY852" s="245" t="s">
        <v>166</v>
      </c>
    </row>
    <row r="853" s="15" customFormat="1">
      <c r="A853" s="15"/>
      <c r="B853" s="246"/>
      <c r="C853" s="247"/>
      <c r="D853" s="226" t="s">
        <v>178</v>
      </c>
      <c r="E853" s="248" t="s">
        <v>19</v>
      </c>
      <c r="F853" s="249" t="s">
        <v>183</v>
      </c>
      <c r="G853" s="247"/>
      <c r="H853" s="250">
        <v>0.65000000000000002</v>
      </c>
      <c r="I853" s="251"/>
      <c r="J853" s="247"/>
      <c r="K853" s="247"/>
      <c r="L853" s="252"/>
      <c r="M853" s="253"/>
      <c r="N853" s="254"/>
      <c r="O853" s="254"/>
      <c r="P853" s="254"/>
      <c r="Q853" s="254"/>
      <c r="R853" s="254"/>
      <c r="S853" s="254"/>
      <c r="T853" s="25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6" t="s">
        <v>178</v>
      </c>
      <c r="AU853" s="256" t="s">
        <v>81</v>
      </c>
      <c r="AV853" s="15" t="s">
        <v>175</v>
      </c>
      <c r="AW853" s="15" t="s">
        <v>33</v>
      </c>
      <c r="AX853" s="15" t="s">
        <v>79</v>
      </c>
      <c r="AY853" s="256" t="s">
        <v>166</v>
      </c>
    </row>
    <row r="854" s="2" customFormat="1" ht="24.15" customHeight="1">
      <c r="A854" s="40"/>
      <c r="B854" s="41"/>
      <c r="C854" s="206" t="s">
        <v>512</v>
      </c>
      <c r="D854" s="206" t="s">
        <v>170</v>
      </c>
      <c r="E854" s="207" t="s">
        <v>845</v>
      </c>
      <c r="F854" s="208" t="s">
        <v>846</v>
      </c>
      <c r="G854" s="209" t="s">
        <v>332</v>
      </c>
      <c r="H854" s="210">
        <v>0.47999999999999998</v>
      </c>
      <c r="I854" s="211"/>
      <c r="J854" s="212">
        <f>ROUND(I854*H854,2)</f>
        <v>0</v>
      </c>
      <c r="K854" s="208" t="s">
        <v>174</v>
      </c>
      <c r="L854" s="46"/>
      <c r="M854" s="213" t="s">
        <v>19</v>
      </c>
      <c r="N854" s="214" t="s">
        <v>42</v>
      </c>
      <c r="O854" s="86"/>
      <c r="P854" s="215">
        <f>O854*H854</f>
        <v>0</v>
      </c>
      <c r="Q854" s="215">
        <v>0.00365</v>
      </c>
      <c r="R854" s="215">
        <f>Q854*H854</f>
        <v>0.0017519999999999999</v>
      </c>
      <c r="S854" s="215">
        <v>0.11</v>
      </c>
      <c r="T854" s="216">
        <f>S854*H854</f>
        <v>0.0528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17" t="s">
        <v>175</v>
      </c>
      <c r="AT854" s="217" t="s">
        <v>170</v>
      </c>
      <c r="AU854" s="217" t="s">
        <v>81</v>
      </c>
      <c r="AY854" s="19" t="s">
        <v>166</v>
      </c>
      <c r="BE854" s="218">
        <f>IF(N854="základní",J854,0)</f>
        <v>0</v>
      </c>
      <c r="BF854" s="218">
        <f>IF(N854="snížená",J854,0)</f>
        <v>0</v>
      </c>
      <c r="BG854" s="218">
        <f>IF(N854="zákl. přenesená",J854,0)</f>
        <v>0</v>
      </c>
      <c r="BH854" s="218">
        <f>IF(N854="sníž. přenesená",J854,0)</f>
        <v>0</v>
      </c>
      <c r="BI854" s="218">
        <f>IF(N854="nulová",J854,0)</f>
        <v>0</v>
      </c>
      <c r="BJ854" s="19" t="s">
        <v>79</v>
      </c>
      <c r="BK854" s="218">
        <f>ROUND(I854*H854,2)</f>
        <v>0</v>
      </c>
      <c r="BL854" s="19" t="s">
        <v>175</v>
      </c>
      <c r="BM854" s="217" t="s">
        <v>847</v>
      </c>
    </row>
    <row r="855" s="2" customFormat="1">
      <c r="A855" s="40"/>
      <c r="B855" s="41"/>
      <c r="C855" s="42"/>
      <c r="D855" s="219" t="s">
        <v>176</v>
      </c>
      <c r="E855" s="42"/>
      <c r="F855" s="220" t="s">
        <v>848</v>
      </c>
      <c r="G855" s="42"/>
      <c r="H855" s="42"/>
      <c r="I855" s="221"/>
      <c r="J855" s="42"/>
      <c r="K855" s="42"/>
      <c r="L855" s="46"/>
      <c r="M855" s="222"/>
      <c r="N855" s="223"/>
      <c r="O855" s="86"/>
      <c r="P855" s="86"/>
      <c r="Q855" s="86"/>
      <c r="R855" s="86"/>
      <c r="S855" s="86"/>
      <c r="T855" s="87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T855" s="19" t="s">
        <v>176</v>
      </c>
      <c r="AU855" s="19" t="s">
        <v>81</v>
      </c>
    </row>
    <row r="856" s="13" customFormat="1">
      <c r="A856" s="13"/>
      <c r="B856" s="224"/>
      <c r="C856" s="225"/>
      <c r="D856" s="226" t="s">
        <v>178</v>
      </c>
      <c r="E856" s="227" t="s">
        <v>19</v>
      </c>
      <c r="F856" s="228" t="s">
        <v>179</v>
      </c>
      <c r="G856" s="225"/>
      <c r="H856" s="227" t="s">
        <v>19</v>
      </c>
      <c r="I856" s="229"/>
      <c r="J856" s="225"/>
      <c r="K856" s="225"/>
      <c r="L856" s="230"/>
      <c r="M856" s="231"/>
      <c r="N856" s="232"/>
      <c r="O856" s="232"/>
      <c r="P856" s="232"/>
      <c r="Q856" s="232"/>
      <c r="R856" s="232"/>
      <c r="S856" s="232"/>
      <c r="T856" s="23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4" t="s">
        <v>178</v>
      </c>
      <c r="AU856" s="234" t="s">
        <v>81</v>
      </c>
      <c r="AV856" s="13" t="s">
        <v>79</v>
      </c>
      <c r="AW856" s="13" t="s">
        <v>33</v>
      </c>
      <c r="AX856" s="13" t="s">
        <v>71</v>
      </c>
      <c r="AY856" s="234" t="s">
        <v>166</v>
      </c>
    </row>
    <row r="857" s="13" customFormat="1">
      <c r="A857" s="13"/>
      <c r="B857" s="224"/>
      <c r="C857" s="225"/>
      <c r="D857" s="226" t="s">
        <v>178</v>
      </c>
      <c r="E857" s="227" t="s">
        <v>19</v>
      </c>
      <c r="F857" s="228" t="s">
        <v>181</v>
      </c>
      <c r="G857" s="225"/>
      <c r="H857" s="227" t="s">
        <v>19</v>
      </c>
      <c r="I857" s="229"/>
      <c r="J857" s="225"/>
      <c r="K857" s="225"/>
      <c r="L857" s="230"/>
      <c r="M857" s="231"/>
      <c r="N857" s="232"/>
      <c r="O857" s="232"/>
      <c r="P857" s="232"/>
      <c r="Q857" s="232"/>
      <c r="R857" s="232"/>
      <c r="S857" s="232"/>
      <c r="T857" s="23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4" t="s">
        <v>178</v>
      </c>
      <c r="AU857" s="234" t="s">
        <v>81</v>
      </c>
      <c r="AV857" s="13" t="s">
        <v>79</v>
      </c>
      <c r="AW857" s="13" t="s">
        <v>33</v>
      </c>
      <c r="AX857" s="13" t="s">
        <v>71</v>
      </c>
      <c r="AY857" s="234" t="s">
        <v>166</v>
      </c>
    </row>
    <row r="858" s="14" customFormat="1">
      <c r="A858" s="14"/>
      <c r="B858" s="235"/>
      <c r="C858" s="236"/>
      <c r="D858" s="226" t="s">
        <v>178</v>
      </c>
      <c r="E858" s="237" t="s">
        <v>19</v>
      </c>
      <c r="F858" s="238" t="s">
        <v>849</v>
      </c>
      <c r="G858" s="236"/>
      <c r="H858" s="239">
        <v>0.47999999999999998</v>
      </c>
      <c r="I858" s="240"/>
      <c r="J858" s="236"/>
      <c r="K858" s="236"/>
      <c r="L858" s="241"/>
      <c r="M858" s="242"/>
      <c r="N858" s="243"/>
      <c r="O858" s="243"/>
      <c r="P858" s="243"/>
      <c r="Q858" s="243"/>
      <c r="R858" s="243"/>
      <c r="S858" s="243"/>
      <c r="T858" s="24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5" t="s">
        <v>178</v>
      </c>
      <c r="AU858" s="245" t="s">
        <v>81</v>
      </c>
      <c r="AV858" s="14" t="s">
        <v>81</v>
      </c>
      <c r="AW858" s="14" t="s">
        <v>33</v>
      </c>
      <c r="AX858" s="14" t="s">
        <v>71</v>
      </c>
      <c r="AY858" s="245" t="s">
        <v>166</v>
      </c>
    </row>
    <row r="859" s="15" customFormat="1">
      <c r="A859" s="15"/>
      <c r="B859" s="246"/>
      <c r="C859" s="247"/>
      <c r="D859" s="226" t="s">
        <v>178</v>
      </c>
      <c r="E859" s="248" t="s">
        <v>19</v>
      </c>
      <c r="F859" s="249" t="s">
        <v>183</v>
      </c>
      <c r="G859" s="247"/>
      <c r="H859" s="250">
        <v>0.47999999999999998</v>
      </c>
      <c r="I859" s="251"/>
      <c r="J859" s="247"/>
      <c r="K859" s="247"/>
      <c r="L859" s="252"/>
      <c r="M859" s="253"/>
      <c r="N859" s="254"/>
      <c r="O859" s="254"/>
      <c r="P859" s="254"/>
      <c r="Q859" s="254"/>
      <c r="R859" s="254"/>
      <c r="S859" s="254"/>
      <c r="T859" s="25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56" t="s">
        <v>178</v>
      </c>
      <c r="AU859" s="256" t="s">
        <v>81</v>
      </c>
      <c r="AV859" s="15" t="s">
        <v>175</v>
      </c>
      <c r="AW859" s="15" t="s">
        <v>33</v>
      </c>
      <c r="AX859" s="15" t="s">
        <v>79</v>
      </c>
      <c r="AY859" s="256" t="s">
        <v>166</v>
      </c>
    </row>
    <row r="860" s="2" customFormat="1" ht="16.5" customHeight="1">
      <c r="A860" s="40"/>
      <c r="B860" s="41"/>
      <c r="C860" s="206" t="s">
        <v>850</v>
      </c>
      <c r="D860" s="206" t="s">
        <v>170</v>
      </c>
      <c r="E860" s="207" t="s">
        <v>851</v>
      </c>
      <c r="F860" s="208" t="s">
        <v>852</v>
      </c>
      <c r="G860" s="209" t="s">
        <v>332</v>
      </c>
      <c r="H860" s="210">
        <v>40.189999999999998</v>
      </c>
      <c r="I860" s="211"/>
      <c r="J860" s="212">
        <f>ROUND(I860*H860,2)</f>
        <v>0</v>
      </c>
      <c r="K860" s="208" t="s">
        <v>174</v>
      </c>
      <c r="L860" s="46"/>
      <c r="M860" s="213" t="s">
        <v>19</v>
      </c>
      <c r="N860" s="214" t="s">
        <v>42</v>
      </c>
      <c r="O860" s="86"/>
      <c r="P860" s="215">
        <f>O860*H860</f>
        <v>0</v>
      </c>
      <c r="Q860" s="215">
        <v>1.113E-05</v>
      </c>
      <c r="R860" s="215">
        <f>Q860*H860</f>
        <v>0.0004473147</v>
      </c>
      <c r="S860" s="215">
        <v>0</v>
      </c>
      <c r="T860" s="216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17" t="s">
        <v>175</v>
      </c>
      <c r="AT860" s="217" t="s">
        <v>170</v>
      </c>
      <c r="AU860" s="217" t="s">
        <v>81</v>
      </c>
      <c r="AY860" s="19" t="s">
        <v>166</v>
      </c>
      <c r="BE860" s="218">
        <f>IF(N860="základní",J860,0)</f>
        <v>0</v>
      </c>
      <c r="BF860" s="218">
        <f>IF(N860="snížená",J860,0)</f>
        <v>0</v>
      </c>
      <c r="BG860" s="218">
        <f>IF(N860="zákl. přenesená",J860,0)</f>
        <v>0</v>
      </c>
      <c r="BH860" s="218">
        <f>IF(N860="sníž. přenesená",J860,0)</f>
        <v>0</v>
      </c>
      <c r="BI860" s="218">
        <f>IF(N860="nulová",J860,0)</f>
        <v>0</v>
      </c>
      <c r="BJ860" s="19" t="s">
        <v>79</v>
      </c>
      <c r="BK860" s="218">
        <f>ROUND(I860*H860,2)</f>
        <v>0</v>
      </c>
      <c r="BL860" s="19" t="s">
        <v>175</v>
      </c>
      <c r="BM860" s="217" t="s">
        <v>853</v>
      </c>
    </row>
    <row r="861" s="2" customFormat="1">
      <c r="A861" s="40"/>
      <c r="B861" s="41"/>
      <c r="C861" s="42"/>
      <c r="D861" s="219" t="s">
        <v>176</v>
      </c>
      <c r="E861" s="42"/>
      <c r="F861" s="220" t="s">
        <v>854</v>
      </c>
      <c r="G861" s="42"/>
      <c r="H861" s="42"/>
      <c r="I861" s="221"/>
      <c r="J861" s="42"/>
      <c r="K861" s="42"/>
      <c r="L861" s="46"/>
      <c r="M861" s="222"/>
      <c r="N861" s="223"/>
      <c r="O861" s="86"/>
      <c r="P861" s="86"/>
      <c r="Q861" s="86"/>
      <c r="R861" s="86"/>
      <c r="S861" s="86"/>
      <c r="T861" s="87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T861" s="19" t="s">
        <v>176</v>
      </c>
      <c r="AU861" s="19" t="s">
        <v>81</v>
      </c>
    </row>
    <row r="862" s="13" customFormat="1">
      <c r="A862" s="13"/>
      <c r="B862" s="224"/>
      <c r="C862" s="225"/>
      <c r="D862" s="226" t="s">
        <v>178</v>
      </c>
      <c r="E862" s="227" t="s">
        <v>19</v>
      </c>
      <c r="F862" s="228" t="s">
        <v>179</v>
      </c>
      <c r="G862" s="225"/>
      <c r="H862" s="227" t="s">
        <v>19</v>
      </c>
      <c r="I862" s="229"/>
      <c r="J862" s="225"/>
      <c r="K862" s="225"/>
      <c r="L862" s="230"/>
      <c r="M862" s="231"/>
      <c r="N862" s="232"/>
      <c r="O862" s="232"/>
      <c r="P862" s="232"/>
      <c r="Q862" s="232"/>
      <c r="R862" s="232"/>
      <c r="S862" s="232"/>
      <c r="T862" s="23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4" t="s">
        <v>178</v>
      </c>
      <c r="AU862" s="234" t="s">
        <v>81</v>
      </c>
      <c r="AV862" s="13" t="s">
        <v>79</v>
      </c>
      <c r="AW862" s="13" t="s">
        <v>33</v>
      </c>
      <c r="AX862" s="13" t="s">
        <v>71</v>
      </c>
      <c r="AY862" s="234" t="s">
        <v>166</v>
      </c>
    </row>
    <row r="863" s="13" customFormat="1">
      <c r="A863" s="13"/>
      <c r="B863" s="224"/>
      <c r="C863" s="225"/>
      <c r="D863" s="226" t="s">
        <v>178</v>
      </c>
      <c r="E863" s="227" t="s">
        <v>19</v>
      </c>
      <c r="F863" s="228" t="s">
        <v>181</v>
      </c>
      <c r="G863" s="225"/>
      <c r="H863" s="227" t="s">
        <v>19</v>
      </c>
      <c r="I863" s="229"/>
      <c r="J863" s="225"/>
      <c r="K863" s="225"/>
      <c r="L863" s="230"/>
      <c r="M863" s="231"/>
      <c r="N863" s="232"/>
      <c r="O863" s="232"/>
      <c r="P863" s="232"/>
      <c r="Q863" s="232"/>
      <c r="R863" s="232"/>
      <c r="S863" s="232"/>
      <c r="T863" s="23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4" t="s">
        <v>178</v>
      </c>
      <c r="AU863" s="234" t="s">
        <v>81</v>
      </c>
      <c r="AV863" s="13" t="s">
        <v>79</v>
      </c>
      <c r="AW863" s="13" t="s">
        <v>33</v>
      </c>
      <c r="AX863" s="13" t="s">
        <v>71</v>
      </c>
      <c r="AY863" s="234" t="s">
        <v>166</v>
      </c>
    </row>
    <row r="864" s="13" customFormat="1">
      <c r="A864" s="13"/>
      <c r="B864" s="224"/>
      <c r="C864" s="225"/>
      <c r="D864" s="226" t="s">
        <v>178</v>
      </c>
      <c r="E864" s="227" t="s">
        <v>19</v>
      </c>
      <c r="F864" s="228" t="s">
        <v>855</v>
      </c>
      <c r="G864" s="225"/>
      <c r="H864" s="227" t="s">
        <v>19</v>
      </c>
      <c r="I864" s="229"/>
      <c r="J864" s="225"/>
      <c r="K864" s="225"/>
      <c r="L864" s="230"/>
      <c r="M864" s="231"/>
      <c r="N864" s="232"/>
      <c r="O864" s="232"/>
      <c r="P864" s="232"/>
      <c r="Q864" s="232"/>
      <c r="R864" s="232"/>
      <c r="S864" s="232"/>
      <c r="T864" s="23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4" t="s">
        <v>178</v>
      </c>
      <c r="AU864" s="234" t="s">
        <v>81</v>
      </c>
      <c r="AV864" s="13" t="s">
        <v>79</v>
      </c>
      <c r="AW864" s="13" t="s">
        <v>33</v>
      </c>
      <c r="AX864" s="13" t="s">
        <v>71</v>
      </c>
      <c r="AY864" s="234" t="s">
        <v>166</v>
      </c>
    </row>
    <row r="865" s="14" customFormat="1">
      <c r="A865" s="14"/>
      <c r="B865" s="235"/>
      <c r="C865" s="236"/>
      <c r="D865" s="226" t="s">
        <v>178</v>
      </c>
      <c r="E865" s="237" t="s">
        <v>19</v>
      </c>
      <c r="F865" s="238" t="s">
        <v>856</v>
      </c>
      <c r="G865" s="236"/>
      <c r="H865" s="239">
        <v>28.870000000000001</v>
      </c>
      <c r="I865" s="240"/>
      <c r="J865" s="236"/>
      <c r="K865" s="236"/>
      <c r="L865" s="241"/>
      <c r="M865" s="242"/>
      <c r="N865" s="243"/>
      <c r="O865" s="243"/>
      <c r="P865" s="243"/>
      <c r="Q865" s="243"/>
      <c r="R865" s="243"/>
      <c r="S865" s="243"/>
      <c r="T865" s="24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5" t="s">
        <v>178</v>
      </c>
      <c r="AU865" s="245" t="s">
        <v>81</v>
      </c>
      <c r="AV865" s="14" t="s">
        <v>81</v>
      </c>
      <c r="AW865" s="14" t="s">
        <v>33</v>
      </c>
      <c r="AX865" s="14" t="s">
        <v>71</v>
      </c>
      <c r="AY865" s="245" t="s">
        <v>166</v>
      </c>
    </row>
    <row r="866" s="14" customFormat="1">
      <c r="A866" s="14"/>
      <c r="B866" s="235"/>
      <c r="C866" s="236"/>
      <c r="D866" s="226" t="s">
        <v>178</v>
      </c>
      <c r="E866" s="237" t="s">
        <v>19</v>
      </c>
      <c r="F866" s="238" t="s">
        <v>857</v>
      </c>
      <c r="G866" s="236"/>
      <c r="H866" s="239">
        <v>11.32</v>
      </c>
      <c r="I866" s="240"/>
      <c r="J866" s="236"/>
      <c r="K866" s="236"/>
      <c r="L866" s="241"/>
      <c r="M866" s="242"/>
      <c r="N866" s="243"/>
      <c r="O866" s="243"/>
      <c r="P866" s="243"/>
      <c r="Q866" s="243"/>
      <c r="R866" s="243"/>
      <c r="S866" s="243"/>
      <c r="T866" s="24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5" t="s">
        <v>178</v>
      </c>
      <c r="AU866" s="245" t="s">
        <v>81</v>
      </c>
      <c r="AV866" s="14" t="s">
        <v>81</v>
      </c>
      <c r="AW866" s="14" t="s">
        <v>33</v>
      </c>
      <c r="AX866" s="14" t="s">
        <v>71</v>
      </c>
      <c r="AY866" s="245" t="s">
        <v>166</v>
      </c>
    </row>
    <row r="867" s="15" customFormat="1">
      <c r="A867" s="15"/>
      <c r="B867" s="246"/>
      <c r="C867" s="247"/>
      <c r="D867" s="226" t="s">
        <v>178</v>
      </c>
      <c r="E867" s="248" t="s">
        <v>19</v>
      </c>
      <c r="F867" s="249" t="s">
        <v>183</v>
      </c>
      <c r="G867" s="247"/>
      <c r="H867" s="250">
        <v>40.189999999999998</v>
      </c>
      <c r="I867" s="251"/>
      <c r="J867" s="247"/>
      <c r="K867" s="247"/>
      <c r="L867" s="252"/>
      <c r="M867" s="253"/>
      <c r="N867" s="254"/>
      <c r="O867" s="254"/>
      <c r="P867" s="254"/>
      <c r="Q867" s="254"/>
      <c r="R867" s="254"/>
      <c r="S867" s="254"/>
      <c r="T867" s="25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56" t="s">
        <v>178</v>
      </c>
      <c r="AU867" s="256" t="s">
        <v>81</v>
      </c>
      <c r="AV867" s="15" t="s">
        <v>175</v>
      </c>
      <c r="AW867" s="15" t="s">
        <v>33</v>
      </c>
      <c r="AX867" s="15" t="s">
        <v>79</v>
      </c>
      <c r="AY867" s="256" t="s">
        <v>166</v>
      </c>
    </row>
    <row r="868" s="2" customFormat="1" ht="24.15" customHeight="1">
      <c r="A868" s="40"/>
      <c r="B868" s="41"/>
      <c r="C868" s="206" t="s">
        <v>516</v>
      </c>
      <c r="D868" s="206" t="s">
        <v>170</v>
      </c>
      <c r="E868" s="207" t="s">
        <v>858</v>
      </c>
      <c r="F868" s="208" t="s">
        <v>859</v>
      </c>
      <c r="G868" s="209" t="s">
        <v>199</v>
      </c>
      <c r="H868" s="210">
        <v>390.75299999999999</v>
      </c>
      <c r="I868" s="211"/>
      <c r="J868" s="212">
        <f>ROUND(I868*H868,2)</f>
        <v>0</v>
      </c>
      <c r="K868" s="208" t="s">
        <v>174</v>
      </c>
      <c r="L868" s="46"/>
      <c r="M868" s="213" t="s">
        <v>19</v>
      </c>
      <c r="N868" s="214" t="s">
        <v>42</v>
      </c>
      <c r="O868" s="86"/>
      <c r="P868" s="215">
        <f>O868*H868</f>
        <v>0</v>
      </c>
      <c r="Q868" s="215">
        <v>0</v>
      </c>
      <c r="R868" s="215">
        <f>Q868*H868</f>
        <v>0</v>
      </c>
      <c r="S868" s="215">
        <v>0.045999999999999999</v>
      </c>
      <c r="T868" s="216">
        <f>S868*H868</f>
        <v>17.974637999999999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17" t="s">
        <v>175</v>
      </c>
      <c r="AT868" s="217" t="s">
        <v>170</v>
      </c>
      <c r="AU868" s="217" t="s">
        <v>81</v>
      </c>
      <c r="AY868" s="19" t="s">
        <v>166</v>
      </c>
      <c r="BE868" s="218">
        <f>IF(N868="základní",J868,0)</f>
        <v>0</v>
      </c>
      <c r="BF868" s="218">
        <f>IF(N868="snížená",J868,0)</f>
        <v>0</v>
      </c>
      <c r="BG868" s="218">
        <f>IF(N868="zákl. přenesená",J868,0)</f>
        <v>0</v>
      </c>
      <c r="BH868" s="218">
        <f>IF(N868="sníž. přenesená",J868,0)</f>
        <v>0</v>
      </c>
      <c r="BI868" s="218">
        <f>IF(N868="nulová",J868,0)</f>
        <v>0</v>
      </c>
      <c r="BJ868" s="19" t="s">
        <v>79</v>
      </c>
      <c r="BK868" s="218">
        <f>ROUND(I868*H868,2)</f>
        <v>0</v>
      </c>
      <c r="BL868" s="19" t="s">
        <v>175</v>
      </c>
      <c r="BM868" s="217" t="s">
        <v>860</v>
      </c>
    </row>
    <row r="869" s="2" customFormat="1">
      <c r="A869" s="40"/>
      <c r="B869" s="41"/>
      <c r="C869" s="42"/>
      <c r="D869" s="219" t="s">
        <v>176</v>
      </c>
      <c r="E869" s="42"/>
      <c r="F869" s="220" t="s">
        <v>861</v>
      </c>
      <c r="G869" s="42"/>
      <c r="H869" s="42"/>
      <c r="I869" s="221"/>
      <c r="J869" s="42"/>
      <c r="K869" s="42"/>
      <c r="L869" s="46"/>
      <c r="M869" s="222"/>
      <c r="N869" s="223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176</v>
      </c>
      <c r="AU869" s="19" t="s">
        <v>81</v>
      </c>
    </row>
    <row r="870" s="13" customFormat="1">
      <c r="A870" s="13"/>
      <c r="B870" s="224"/>
      <c r="C870" s="225"/>
      <c r="D870" s="226" t="s">
        <v>178</v>
      </c>
      <c r="E870" s="227" t="s">
        <v>19</v>
      </c>
      <c r="F870" s="228" t="s">
        <v>179</v>
      </c>
      <c r="G870" s="225"/>
      <c r="H870" s="227" t="s">
        <v>19</v>
      </c>
      <c r="I870" s="229"/>
      <c r="J870" s="225"/>
      <c r="K870" s="225"/>
      <c r="L870" s="230"/>
      <c r="M870" s="231"/>
      <c r="N870" s="232"/>
      <c r="O870" s="232"/>
      <c r="P870" s="232"/>
      <c r="Q870" s="232"/>
      <c r="R870" s="232"/>
      <c r="S870" s="232"/>
      <c r="T870" s="23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4" t="s">
        <v>178</v>
      </c>
      <c r="AU870" s="234" t="s">
        <v>81</v>
      </c>
      <c r="AV870" s="13" t="s">
        <v>79</v>
      </c>
      <c r="AW870" s="13" t="s">
        <v>33</v>
      </c>
      <c r="AX870" s="13" t="s">
        <v>71</v>
      </c>
      <c r="AY870" s="234" t="s">
        <v>166</v>
      </c>
    </row>
    <row r="871" s="13" customFormat="1">
      <c r="A871" s="13"/>
      <c r="B871" s="224"/>
      <c r="C871" s="225"/>
      <c r="D871" s="226" t="s">
        <v>178</v>
      </c>
      <c r="E871" s="227" t="s">
        <v>19</v>
      </c>
      <c r="F871" s="228" t="s">
        <v>181</v>
      </c>
      <c r="G871" s="225"/>
      <c r="H871" s="227" t="s">
        <v>19</v>
      </c>
      <c r="I871" s="229"/>
      <c r="J871" s="225"/>
      <c r="K871" s="225"/>
      <c r="L871" s="230"/>
      <c r="M871" s="231"/>
      <c r="N871" s="232"/>
      <c r="O871" s="232"/>
      <c r="P871" s="232"/>
      <c r="Q871" s="232"/>
      <c r="R871" s="232"/>
      <c r="S871" s="232"/>
      <c r="T871" s="23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4" t="s">
        <v>178</v>
      </c>
      <c r="AU871" s="234" t="s">
        <v>81</v>
      </c>
      <c r="AV871" s="13" t="s">
        <v>79</v>
      </c>
      <c r="AW871" s="13" t="s">
        <v>33</v>
      </c>
      <c r="AX871" s="13" t="s">
        <v>71</v>
      </c>
      <c r="AY871" s="234" t="s">
        <v>166</v>
      </c>
    </row>
    <row r="872" s="14" customFormat="1">
      <c r="A872" s="14"/>
      <c r="B872" s="235"/>
      <c r="C872" s="236"/>
      <c r="D872" s="226" t="s">
        <v>178</v>
      </c>
      <c r="E872" s="237" t="s">
        <v>19</v>
      </c>
      <c r="F872" s="238" t="s">
        <v>862</v>
      </c>
      <c r="G872" s="236"/>
      <c r="H872" s="239">
        <v>254.16399999999999</v>
      </c>
      <c r="I872" s="240"/>
      <c r="J872" s="236"/>
      <c r="K872" s="236"/>
      <c r="L872" s="241"/>
      <c r="M872" s="242"/>
      <c r="N872" s="243"/>
      <c r="O872" s="243"/>
      <c r="P872" s="243"/>
      <c r="Q872" s="243"/>
      <c r="R872" s="243"/>
      <c r="S872" s="243"/>
      <c r="T872" s="24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5" t="s">
        <v>178</v>
      </c>
      <c r="AU872" s="245" t="s">
        <v>81</v>
      </c>
      <c r="AV872" s="14" t="s">
        <v>81</v>
      </c>
      <c r="AW872" s="14" t="s">
        <v>33</v>
      </c>
      <c r="AX872" s="14" t="s">
        <v>71</v>
      </c>
      <c r="AY872" s="245" t="s">
        <v>166</v>
      </c>
    </row>
    <row r="873" s="14" customFormat="1">
      <c r="A873" s="14"/>
      <c r="B873" s="235"/>
      <c r="C873" s="236"/>
      <c r="D873" s="226" t="s">
        <v>178</v>
      </c>
      <c r="E873" s="237" t="s">
        <v>19</v>
      </c>
      <c r="F873" s="238" t="s">
        <v>863</v>
      </c>
      <c r="G873" s="236"/>
      <c r="H873" s="239">
        <v>193.28200000000001</v>
      </c>
      <c r="I873" s="240"/>
      <c r="J873" s="236"/>
      <c r="K873" s="236"/>
      <c r="L873" s="241"/>
      <c r="M873" s="242"/>
      <c r="N873" s="243"/>
      <c r="O873" s="243"/>
      <c r="P873" s="243"/>
      <c r="Q873" s="243"/>
      <c r="R873" s="243"/>
      <c r="S873" s="243"/>
      <c r="T873" s="24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5" t="s">
        <v>178</v>
      </c>
      <c r="AU873" s="245" t="s">
        <v>81</v>
      </c>
      <c r="AV873" s="14" t="s">
        <v>81</v>
      </c>
      <c r="AW873" s="14" t="s">
        <v>33</v>
      </c>
      <c r="AX873" s="14" t="s">
        <v>71</v>
      </c>
      <c r="AY873" s="245" t="s">
        <v>166</v>
      </c>
    </row>
    <row r="874" s="14" customFormat="1">
      <c r="A874" s="14"/>
      <c r="B874" s="235"/>
      <c r="C874" s="236"/>
      <c r="D874" s="226" t="s">
        <v>178</v>
      </c>
      <c r="E874" s="237" t="s">
        <v>19</v>
      </c>
      <c r="F874" s="238" t="s">
        <v>864</v>
      </c>
      <c r="G874" s="236"/>
      <c r="H874" s="239">
        <v>26.494</v>
      </c>
      <c r="I874" s="240"/>
      <c r="J874" s="236"/>
      <c r="K874" s="236"/>
      <c r="L874" s="241"/>
      <c r="M874" s="242"/>
      <c r="N874" s="243"/>
      <c r="O874" s="243"/>
      <c r="P874" s="243"/>
      <c r="Q874" s="243"/>
      <c r="R874" s="243"/>
      <c r="S874" s="243"/>
      <c r="T874" s="24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5" t="s">
        <v>178</v>
      </c>
      <c r="AU874" s="245" t="s">
        <v>81</v>
      </c>
      <c r="AV874" s="14" t="s">
        <v>81</v>
      </c>
      <c r="AW874" s="14" t="s">
        <v>33</v>
      </c>
      <c r="AX874" s="14" t="s">
        <v>71</v>
      </c>
      <c r="AY874" s="245" t="s">
        <v>166</v>
      </c>
    </row>
    <row r="875" s="14" customFormat="1">
      <c r="A875" s="14"/>
      <c r="B875" s="235"/>
      <c r="C875" s="236"/>
      <c r="D875" s="226" t="s">
        <v>178</v>
      </c>
      <c r="E875" s="237" t="s">
        <v>19</v>
      </c>
      <c r="F875" s="238" t="s">
        <v>865</v>
      </c>
      <c r="G875" s="236"/>
      <c r="H875" s="239">
        <v>-83.186999999999998</v>
      </c>
      <c r="I875" s="240"/>
      <c r="J875" s="236"/>
      <c r="K875" s="236"/>
      <c r="L875" s="241"/>
      <c r="M875" s="242"/>
      <c r="N875" s="243"/>
      <c r="O875" s="243"/>
      <c r="P875" s="243"/>
      <c r="Q875" s="243"/>
      <c r="R875" s="243"/>
      <c r="S875" s="243"/>
      <c r="T875" s="24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5" t="s">
        <v>178</v>
      </c>
      <c r="AU875" s="245" t="s">
        <v>81</v>
      </c>
      <c r="AV875" s="14" t="s">
        <v>81</v>
      </c>
      <c r="AW875" s="14" t="s">
        <v>33</v>
      </c>
      <c r="AX875" s="14" t="s">
        <v>71</v>
      </c>
      <c r="AY875" s="245" t="s">
        <v>166</v>
      </c>
    </row>
    <row r="876" s="15" customFormat="1">
      <c r="A876" s="15"/>
      <c r="B876" s="246"/>
      <c r="C876" s="247"/>
      <c r="D876" s="226" t="s">
        <v>178</v>
      </c>
      <c r="E876" s="248" t="s">
        <v>19</v>
      </c>
      <c r="F876" s="249" t="s">
        <v>183</v>
      </c>
      <c r="G876" s="247"/>
      <c r="H876" s="250">
        <v>390.75300000000004</v>
      </c>
      <c r="I876" s="251"/>
      <c r="J876" s="247"/>
      <c r="K876" s="247"/>
      <c r="L876" s="252"/>
      <c r="M876" s="253"/>
      <c r="N876" s="254"/>
      <c r="O876" s="254"/>
      <c r="P876" s="254"/>
      <c r="Q876" s="254"/>
      <c r="R876" s="254"/>
      <c r="S876" s="254"/>
      <c r="T876" s="25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56" t="s">
        <v>178</v>
      </c>
      <c r="AU876" s="256" t="s">
        <v>81</v>
      </c>
      <c r="AV876" s="15" t="s">
        <v>175</v>
      </c>
      <c r="AW876" s="15" t="s">
        <v>33</v>
      </c>
      <c r="AX876" s="15" t="s">
        <v>79</v>
      </c>
      <c r="AY876" s="256" t="s">
        <v>166</v>
      </c>
    </row>
    <row r="877" s="2" customFormat="1" ht="24.15" customHeight="1">
      <c r="A877" s="40"/>
      <c r="B877" s="41"/>
      <c r="C877" s="206" t="s">
        <v>866</v>
      </c>
      <c r="D877" s="206" t="s">
        <v>170</v>
      </c>
      <c r="E877" s="207" t="s">
        <v>867</v>
      </c>
      <c r="F877" s="208" t="s">
        <v>868</v>
      </c>
      <c r="G877" s="209" t="s">
        <v>199</v>
      </c>
      <c r="H877" s="210">
        <v>241.13</v>
      </c>
      <c r="I877" s="211"/>
      <c r="J877" s="212">
        <f>ROUND(I877*H877,2)</f>
        <v>0</v>
      </c>
      <c r="K877" s="208" t="s">
        <v>174</v>
      </c>
      <c r="L877" s="46"/>
      <c r="M877" s="213" t="s">
        <v>19</v>
      </c>
      <c r="N877" s="214" t="s">
        <v>42</v>
      </c>
      <c r="O877" s="86"/>
      <c r="P877" s="215">
        <f>O877*H877</f>
        <v>0</v>
      </c>
      <c r="Q877" s="215">
        <v>0</v>
      </c>
      <c r="R877" s="215">
        <f>Q877*H877</f>
        <v>0</v>
      </c>
      <c r="S877" s="215">
        <v>0.058999999999999997</v>
      </c>
      <c r="T877" s="216">
        <f>S877*H877</f>
        <v>14.226669999999999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17" t="s">
        <v>175</v>
      </c>
      <c r="AT877" s="217" t="s">
        <v>170</v>
      </c>
      <c r="AU877" s="217" t="s">
        <v>81</v>
      </c>
      <c r="AY877" s="19" t="s">
        <v>166</v>
      </c>
      <c r="BE877" s="218">
        <f>IF(N877="základní",J877,0)</f>
        <v>0</v>
      </c>
      <c r="BF877" s="218">
        <f>IF(N877="snížená",J877,0)</f>
        <v>0</v>
      </c>
      <c r="BG877" s="218">
        <f>IF(N877="zákl. přenesená",J877,0)</f>
        <v>0</v>
      </c>
      <c r="BH877" s="218">
        <f>IF(N877="sníž. přenesená",J877,0)</f>
        <v>0</v>
      </c>
      <c r="BI877" s="218">
        <f>IF(N877="nulová",J877,0)</f>
        <v>0</v>
      </c>
      <c r="BJ877" s="19" t="s">
        <v>79</v>
      </c>
      <c r="BK877" s="218">
        <f>ROUND(I877*H877,2)</f>
        <v>0</v>
      </c>
      <c r="BL877" s="19" t="s">
        <v>175</v>
      </c>
      <c r="BM877" s="217" t="s">
        <v>869</v>
      </c>
    </row>
    <row r="878" s="2" customFormat="1">
      <c r="A878" s="40"/>
      <c r="B878" s="41"/>
      <c r="C878" s="42"/>
      <c r="D878" s="219" t="s">
        <v>176</v>
      </c>
      <c r="E878" s="42"/>
      <c r="F878" s="220" t="s">
        <v>870</v>
      </c>
      <c r="G878" s="42"/>
      <c r="H878" s="42"/>
      <c r="I878" s="221"/>
      <c r="J878" s="42"/>
      <c r="K878" s="42"/>
      <c r="L878" s="46"/>
      <c r="M878" s="222"/>
      <c r="N878" s="223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9" t="s">
        <v>176</v>
      </c>
      <c r="AU878" s="19" t="s">
        <v>81</v>
      </c>
    </row>
    <row r="879" s="13" customFormat="1">
      <c r="A879" s="13"/>
      <c r="B879" s="224"/>
      <c r="C879" s="225"/>
      <c r="D879" s="226" t="s">
        <v>178</v>
      </c>
      <c r="E879" s="227" t="s">
        <v>19</v>
      </c>
      <c r="F879" s="228" t="s">
        <v>179</v>
      </c>
      <c r="G879" s="225"/>
      <c r="H879" s="227" t="s">
        <v>19</v>
      </c>
      <c r="I879" s="229"/>
      <c r="J879" s="225"/>
      <c r="K879" s="225"/>
      <c r="L879" s="230"/>
      <c r="M879" s="231"/>
      <c r="N879" s="232"/>
      <c r="O879" s="232"/>
      <c r="P879" s="232"/>
      <c r="Q879" s="232"/>
      <c r="R879" s="232"/>
      <c r="S879" s="232"/>
      <c r="T879" s="23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4" t="s">
        <v>178</v>
      </c>
      <c r="AU879" s="234" t="s">
        <v>81</v>
      </c>
      <c r="AV879" s="13" t="s">
        <v>79</v>
      </c>
      <c r="AW879" s="13" t="s">
        <v>33</v>
      </c>
      <c r="AX879" s="13" t="s">
        <v>71</v>
      </c>
      <c r="AY879" s="234" t="s">
        <v>166</v>
      </c>
    </row>
    <row r="880" s="13" customFormat="1">
      <c r="A880" s="13"/>
      <c r="B880" s="224"/>
      <c r="C880" s="225"/>
      <c r="D880" s="226" t="s">
        <v>178</v>
      </c>
      <c r="E880" s="227" t="s">
        <v>19</v>
      </c>
      <c r="F880" s="228" t="s">
        <v>181</v>
      </c>
      <c r="G880" s="225"/>
      <c r="H880" s="227" t="s">
        <v>19</v>
      </c>
      <c r="I880" s="229"/>
      <c r="J880" s="225"/>
      <c r="K880" s="225"/>
      <c r="L880" s="230"/>
      <c r="M880" s="231"/>
      <c r="N880" s="232"/>
      <c r="O880" s="232"/>
      <c r="P880" s="232"/>
      <c r="Q880" s="232"/>
      <c r="R880" s="232"/>
      <c r="S880" s="232"/>
      <c r="T880" s="23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4" t="s">
        <v>178</v>
      </c>
      <c r="AU880" s="234" t="s">
        <v>81</v>
      </c>
      <c r="AV880" s="13" t="s">
        <v>79</v>
      </c>
      <c r="AW880" s="13" t="s">
        <v>33</v>
      </c>
      <c r="AX880" s="13" t="s">
        <v>71</v>
      </c>
      <c r="AY880" s="234" t="s">
        <v>166</v>
      </c>
    </row>
    <row r="881" s="14" customFormat="1">
      <c r="A881" s="14"/>
      <c r="B881" s="235"/>
      <c r="C881" s="236"/>
      <c r="D881" s="226" t="s">
        <v>178</v>
      </c>
      <c r="E881" s="237" t="s">
        <v>19</v>
      </c>
      <c r="F881" s="238" t="s">
        <v>504</v>
      </c>
      <c r="G881" s="236"/>
      <c r="H881" s="239">
        <v>20.149999999999999</v>
      </c>
      <c r="I881" s="240"/>
      <c r="J881" s="236"/>
      <c r="K881" s="236"/>
      <c r="L881" s="241"/>
      <c r="M881" s="242"/>
      <c r="N881" s="243"/>
      <c r="O881" s="243"/>
      <c r="P881" s="243"/>
      <c r="Q881" s="243"/>
      <c r="R881" s="243"/>
      <c r="S881" s="243"/>
      <c r="T881" s="24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5" t="s">
        <v>178</v>
      </c>
      <c r="AU881" s="245" t="s">
        <v>81</v>
      </c>
      <c r="AV881" s="14" t="s">
        <v>81</v>
      </c>
      <c r="AW881" s="14" t="s">
        <v>33</v>
      </c>
      <c r="AX881" s="14" t="s">
        <v>71</v>
      </c>
      <c r="AY881" s="245" t="s">
        <v>166</v>
      </c>
    </row>
    <row r="882" s="14" customFormat="1">
      <c r="A882" s="14"/>
      <c r="B882" s="235"/>
      <c r="C882" s="236"/>
      <c r="D882" s="226" t="s">
        <v>178</v>
      </c>
      <c r="E882" s="237" t="s">
        <v>19</v>
      </c>
      <c r="F882" s="238" t="s">
        <v>505</v>
      </c>
      <c r="G882" s="236"/>
      <c r="H882" s="239">
        <v>81.390000000000001</v>
      </c>
      <c r="I882" s="240"/>
      <c r="J882" s="236"/>
      <c r="K882" s="236"/>
      <c r="L882" s="241"/>
      <c r="M882" s="242"/>
      <c r="N882" s="243"/>
      <c r="O882" s="243"/>
      <c r="P882" s="243"/>
      <c r="Q882" s="243"/>
      <c r="R882" s="243"/>
      <c r="S882" s="243"/>
      <c r="T882" s="24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5" t="s">
        <v>178</v>
      </c>
      <c r="AU882" s="245" t="s">
        <v>81</v>
      </c>
      <c r="AV882" s="14" t="s">
        <v>81</v>
      </c>
      <c r="AW882" s="14" t="s">
        <v>33</v>
      </c>
      <c r="AX882" s="14" t="s">
        <v>71</v>
      </c>
      <c r="AY882" s="245" t="s">
        <v>166</v>
      </c>
    </row>
    <row r="883" s="14" customFormat="1">
      <c r="A883" s="14"/>
      <c r="B883" s="235"/>
      <c r="C883" s="236"/>
      <c r="D883" s="226" t="s">
        <v>178</v>
      </c>
      <c r="E883" s="237" t="s">
        <v>19</v>
      </c>
      <c r="F883" s="238" t="s">
        <v>506</v>
      </c>
      <c r="G883" s="236"/>
      <c r="H883" s="239">
        <v>42.799999999999997</v>
      </c>
      <c r="I883" s="240"/>
      <c r="J883" s="236"/>
      <c r="K883" s="236"/>
      <c r="L883" s="241"/>
      <c r="M883" s="242"/>
      <c r="N883" s="243"/>
      <c r="O883" s="243"/>
      <c r="P883" s="243"/>
      <c r="Q883" s="243"/>
      <c r="R883" s="243"/>
      <c r="S883" s="243"/>
      <c r="T883" s="24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5" t="s">
        <v>178</v>
      </c>
      <c r="AU883" s="245" t="s">
        <v>81</v>
      </c>
      <c r="AV883" s="14" t="s">
        <v>81</v>
      </c>
      <c r="AW883" s="14" t="s">
        <v>33</v>
      </c>
      <c r="AX883" s="14" t="s">
        <v>71</v>
      </c>
      <c r="AY883" s="245" t="s">
        <v>166</v>
      </c>
    </row>
    <row r="884" s="14" customFormat="1">
      <c r="A884" s="14"/>
      <c r="B884" s="235"/>
      <c r="C884" s="236"/>
      <c r="D884" s="226" t="s">
        <v>178</v>
      </c>
      <c r="E884" s="237" t="s">
        <v>19</v>
      </c>
      <c r="F884" s="238" t="s">
        <v>507</v>
      </c>
      <c r="G884" s="236"/>
      <c r="H884" s="239">
        <v>81.390000000000001</v>
      </c>
      <c r="I884" s="240"/>
      <c r="J884" s="236"/>
      <c r="K884" s="236"/>
      <c r="L884" s="241"/>
      <c r="M884" s="242"/>
      <c r="N884" s="243"/>
      <c r="O884" s="243"/>
      <c r="P884" s="243"/>
      <c r="Q884" s="243"/>
      <c r="R884" s="243"/>
      <c r="S884" s="243"/>
      <c r="T884" s="24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5" t="s">
        <v>178</v>
      </c>
      <c r="AU884" s="245" t="s">
        <v>81</v>
      </c>
      <c r="AV884" s="14" t="s">
        <v>81</v>
      </c>
      <c r="AW884" s="14" t="s">
        <v>33</v>
      </c>
      <c r="AX884" s="14" t="s">
        <v>71</v>
      </c>
      <c r="AY884" s="245" t="s">
        <v>166</v>
      </c>
    </row>
    <row r="885" s="14" customFormat="1">
      <c r="A885" s="14"/>
      <c r="B885" s="235"/>
      <c r="C885" s="236"/>
      <c r="D885" s="226" t="s">
        <v>178</v>
      </c>
      <c r="E885" s="237" t="s">
        <v>19</v>
      </c>
      <c r="F885" s="238" t="s">
        <v>508</v>
      </c>
      <c r="G885" s="236"/>
      <c r="H885" s="239">
        <v>15.4</v>
      </c>
      <c r="I885" s="240"/>
      <c r="J885" s="236"/>
      <c r="K885" s="236"/>
      <c r="L885" s="241"/>
      <c r="M885" s="242"/>
      <c r="N885" s="243"/>
      <c r="O885" s="243"/>
      <c r="P885" s="243"/>
      <c r="Q885" s="243"/>
      <c r="R885" s="243"/>
      <c r="S885" s="243"/>
      <c r="T885" s="24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5" t="s">
        <v>178</v>
      </c>
      <c r="AU885" s="245" t="s">
        <v>81</v>
      </c>
      <c r="AV885" s="14" t="s">
        <v>81</v>
      </c>
      <c r="AW885" s="14" t="s">
        <v>33</v>
      </c>
      <c r="AX885" s="14" t="s">
        <v>71</v>
      </c>
      <c r="AY885" s="245" t="s">
        <v>166</v>
      </c>
    </row>
    <row r="886" s="15" customFormat="1">
      <c r="A886" s="15"/>
      <c r="B886" s="246"/>
      <c r="C886" s="247"/>
      <c r="D886" s="226" t="s">
        <v>178</v>
      </c>
      <c r="E886" s="248" t="s">
        <v>19</v>
      </c>
      <c r="F886" s="249" t="s">
        <v>183</v>
      </c>
      <c r="G886" s="247"/>
      <c r="H886" s="250">
        <v>241.12999999999997</v>
      </c>
      <c r="I886" s="251"/>
      <c r="J886" s="247"/>
      <c r="K886" s="247"/>
      <c r="L886" s="252"/>
      <c r="M886" s="253"/>
      <c r="N886" s="254"/>
      <c r="O886" s="254"/>
      <c r="P886" s="254"/>
      <c r="Q886" s="254"/>
      <c r="R886" s="254"/>
      <c r="S886" s="254"/>
      <c r="T886" s="25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56" t="s">
        <v>178</v>
      </c>
      <c r="AU886" s="256" t="s">
        <v>81</v>
      </c>
      <c r="AV886" s="15" t="s">
        <v>175</v>
      </c>
      <c r="AW886" s="15" t="s">
        <v>33</v>
      </c>
      <c r="AX886" s="15" t="s">
        <v>79</v>
      </c>
      <c r="AY886" s="256" t="s">
        <v>166</v>
      </c>
    </row>
    <row r="887" s="2" customFormat="1" ht="24.15" customHeight="1">
      <c r="A887" s="40"/>
      <c r="B887" s="41"/>
      <c r="C887" s="206" t="s">
        <v>521</v>
      </c>
      <c r="D887" s="206" t="s">
        <v>170</v>
      </c>
      <c r="E887" s="207" t="s">
        <v>871</v>
      </c>
      <c r="F887" s="208" t="s">
        <v>872</v>
      </c>
      <c r="G887" s="209" t="s">
        <v>199</v>
      </c>
      <c r="H887" s="210">
        <v>11.821</v>
      </c>
      <c r="I887" s="211"/>
      <c r="J887" s="212">
        <f>ROUND(I887*H887,2)</f>
        <v>0</v>
      </c>
      <c r="K887" s="208" t="s">
        <v>174</v>
      </c>
      <c r="L887" s="46"/>
      <c r="M887" s="213" t="s">
        <v>19</v>
      </c>
      <c r="N887" s="214" t="s">
        <v>42</v>
      </c>
      <c r="O887" s="86"/>
      <c r="P887" s="215">
        <f>O887*H887</f>
        <v>0</v>
      </c>
      <c r="Q887" s="215">
        <v>0</v>
      </c>
      <c r="R887" s="215">
        <f>Q887*H887</f>
        <v>0</v>
      </c>
      <c r="S887" s="215">
        <v>0.088999999999999996</v>
      </c>
      <c r="T887" s="216">
        <f>S887*H887</f>
        <v>1.0520689999999999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17" t="s">
        <v>175</v>
      </c>
      <c r="AT887" s="217" t="s">
        <v>170</v>
      </c>
      <c r="AU887" s="217" t="s">
        <v>81</v>
      </c>
      <c r="AY887" s="19" t="s">
        <v>166</v>
      </c>
      <c r="BE887" s="218">
        <f>IF(N887="základní",J887,0)</f>
        <v>0</v>
      </c>
      <c r="BF887" s="218">
        <f>IF(N887="snížená",J887,0)</f>
        <v>0</v>
      </c>
      <c r="BG887" s="218">
        <f>IF(N887="zákl. přenesená",J887,0)</f>
        <v>0</v>
      </c>
      <c r="BH887" s="218">
        <f>IF(N887="sníž. přenesená",J887,0)</f>
        <v>0</v>
      </c>
      <c r="BI887" s="218">
        <f>IF(N887="nulová",J887,0)</f>
        <v>0</v>
      </c>
      <c r="BJ887" s="19" t="s">
        <v>79</v>
      </c>
      <c r="BK887" s="218">
        <f>ROUND(I887*H887,2)</f>
        <v>0</v>
      </c>
      <c r="BL887" s="19" t="s">
        <v>175</v>
      </c>
      <c r="BM887" s="217" t="s">
        <v>873</v>
      </c>
    </row>
    <row r="888" s="2" customFormat="1">
      <c r="A888" s="40"/>
      <c r="B888" s="41"/>
      <c r="C888" s="42"/>
      <c r="D888" s="219" t="s">
        <v>176</v>
      </c>
      <c r="E888" s="42"/>
      <c r="F888" s="220" t="s">
        <v>874</v>
      </c>
      <c r="G888" s="42"/>
      <c r="H888" s="42"/>
      <c r="I888" s="221"/>
      <c r="J888" s="42"/>
      <c r="K888" s="42"/>
      <c r="L888" s="46"/>
      <c r="M888" s="222"/>
      <c r="N888" s="223"/>
      <c r="O888" s="86"/>
      <c r="P888" s="86"/>
      <c r="Q888" s="86"/>
      <c r="R888" s="86"/>
      <c r="S888" s="86"/>
      <c r="T888" s="87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T888" s="19" t="s">
        <v>176</v>
      </c>
      <c r="AU888" s="19" t="s">
        <v>81</v>
      </c>
    </row>
    <row r="889" s="13" customFormat="1">
      <c r="A889" s="13"/>
      <c r="B889" s="224"/>
      <c r="C889" s="225"/>
      <c r="D889" s="226" t="s">
        <v>178</v>
      </c>
      <c r="E889" s="227" t="s">
        <v>19</v>
      </c>
      <c r="F889" s="228" t="s">
        <v>179</v>
      </c>
      <c r="G889" s="225"/>
      <c r="H889" s="227" t="s">
        <v>19</v>
      </c>
      <c r="I889" s="229"/>
      <c r="J889" s="225"/>
      <c r="K889" s="225"/>
      <c r="L889" s="230"/>
      <c r="M889" s="231"/>
      <c r="N889" s="232"/>
      <c r="O889" s="232"/>
      <c r="P889" s="232"/>
      <c r="Q889" s="232"/>
      <c r="R889" s="232"/>
      <c r="S889" s="232"/>
      <c r="T889" s="23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4" t="s">
        <v>178</v>
      </c>
      <c r="AU889" s="234" t="s">
        <v>81</v>
      </c>
      <c r="AV889" s="13" t="s">
        <v>79</v>
      </c>
      <c r="AW889" s="13" t="s">
        <v>33</v>
      </c>
      <c r="AX889" s="13" t="s">
        <v>71</v>
      </c>
      <c r="AY889" s="234" t="s">
        <v>166</v>
      </c>
    </row>
    <row r="890" s="13" customFormat="1">
      <c r="A890" s="13"/>
      <c r="B890" s="224"/>
      <c r="C890" s="225"/>
      <c r="D890" s="226" t="s">
        <v>178</v>
      </c>
      <c r="E890" s="227" t="s">
        <v>19</v>
      </c>
      <c r="F890" s="228" t="s">
        <v>181</v>
      </c>
      <c r="G890" s="225"/>
      <c r="H890" s="227" t="s">
        <v>19</v>
      </c>
      <c r="I890" s="229"/>
      <c r="J890" s="225"/>
      <c r="K890" s="225"/>
      <c r="L890" s="230"/>
      <c r="M890" s="231"/>
      <c r="N890" s="232"/>
      <c r="O890" s="232"/>
      <c r="P890" s="232"/>
      <c r="Q890" s="232"/>
      <c r="R890" s="232"/>
      <c r="S890" s="232"/>
      <c r="T890" s="23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4" t="s">
        <v>178</v>
      </c>
      <c r="AU890" s="234" t="s">
        <v>81</v>
      </c>
      <c r="AV890" s="13" t="s">
        <v>79</v>
      </c>
      <c r="AW890" s="13" t="s">
        <v>33</v>
      </c>
      <c r="AX890" s="13" t="s">
        <v>71</v>
      </c>
      <c r="AY890" s="234" t="s">
        <v>166</v>
      </c>
    </row>
    <row r="891" s="14" customFormat="1">
      <c r="A891" s="14"/>
      <c r="B891" s="235"/>
      <c r="C891" s="236"/>
      <c r="D891" s="226" t="s">
        <v>178</v>
      </c>
      <c r="E891" s="237" t="s">
        <v>19</v>
      </c>
      <c r="F891" s="238" t="s">
        <v>875</v>
      </c>
      <c r="G891" s="236"/>
      <c r="H891" s="239">
        <v>0.876</v>
      </c>
      <c r="I891" s="240"/>
      <c r="J891" s="236"/>
      <c r="K891" s="236"/>
      <c r="L891" s="241"/>
      <c r="M891" s="242"/>
      <c r="N891" s="243"/>
      <c r="O891" s="243"/>
      <c r="P891" s="243"/>
      <c r="Q891" s="243"/>
      <c r="R891" s="243"/>
      <c r="S891" s="243"/>
      <c r="T891" s="24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5" t="s">
        <v>178</v>
      </c>
      <c r="AU891" s="245" t="s">
        <v>81</v>
      </c>
      <c r="AV891" s="14" t="s">
        <v>81</v>
      </c>
      <c r="AW891" s="14" t="s">
        <v>33</v>
      </c>
      <c r="AX891" s="14" t="s">
        <v>71</v>
      </c>
      <c r="AY891" s="245" t="s">
        <v>166</v>
      </c>
    </row>
    <row r="892" s="14" customFormat="1">
      <c r="A892" s="14"/>
      <c r="B892" s="235"/>
      <c r="C892" s="236"/>
      <c r="D892" s="226" t="s">
        <v>178</v>
      </c>
      <c r="E892" s="237" t="s">
        <v>19</v>
      </c>
      <c r="F892" s="238" t="s">
        <v>876</v>
      </c>
      <c r="G892" s="236"/>
      <c r="H892" s="239">
        <v>3.5049999999999999</v>
      </c>
      <c r="I892" s="240"/>
      <c r="J892" s="236"/>
      <c r="K892" s="236"/>
      <c r="L892" s="241"/>
      <c r="M892" s="242"/>
      <c r="N892" s="243"/>
      <c r="O892" s="243"/>
      <c r="P892" s="243"/>
      <c r="Q892" s="243"/>
      <c r="R892" s="243"/>
      <c r="S892" s="243"/>
      <c r="T892" s="24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45" t="s">
        <v>178</v>
      </c>
      <c r="AU892" s="245" t="s">
        <v>81</v>
      </c>
      <c r="AV892" s="14" t="s">
        <v>81</v>
      </c>
      <c r="AW892" s="14" t="s">
        <v>33</v>
      </c>
      <c r="AX892" s="14" t="s">
        <v>71</v>
      </c>
      <c r="AY892" s="245" t="s">
        <v>166</v>
      </c>
    </row>
    <row r="893" s="14" customFormat="1">
      <c r="A893" s="14"/>
      <c r="B893" s="235"/>
      <c r="C893" s="236"/>
      <c r="D893" s="226" t="s">
        <v>178</v>
      </c>
      <c r="E893" s="237" t="s">
        <v>19</v>
      </c>
      <c r="F893" s="238" t="s">
        <v>877</v>
      </c>
      <c r="G893" s="236"/>
      <c r="H893" s="239">
        <v>3</v>
      </c>
      <c r="I893" s="240"/>
      <c r="J893" s="236"/>
      <c r="K893" s="236"/>
      <c r="L893" s="241"/>
      <c r="M893" s="242"/>
      <c r="N893" s="243"/>
      <c r="O893" s="243"/>
      <c r="P893" s="243"/>
      <c r="Q893" s="243"/>
      <c r="R893" s="243"/>
      <c r="S893" s="243"/>
      <c r="T893" s="244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5" t="s">
        <v>178</v>
      </c>
      <c r="AU893" s="245" t="s">
        <v>81</v>
      </c>
      <c r="AV893" s="14" t="s">
        <v>81</v>
      </c>
      <c r="AW893" s="14" t="s">
        <v>33</v>
      </c>
      <c r="AX893" s="14" t="s">
        <v>71</v>
      </c>
      <c r="AY893" s="245" t="s">
        <v>166</v>
      </c>
    </row>
    <row r="894" s="14" customFormat="1">
      <c r="A894" s="14"/>
      <c r="B894" s="235"/>
      <c r="C894" s="236"/>
      <c r="D894" s="226" t="s">
        <v>178</v>
      </c>
      <c r="E894" s="237" t="s">
        <v>19</v>
      </c>
      <c r="F894" s="238" t="s">
        <v>878</v>
      </c>
      <c r="G894" s="236"/>
      <c r="H894" s="239">
        <v>4.4400000000000004</v>
      </c>
      <c r="I894" s="240"/>
      <c r="J894" s="236"/>
      <c r="K894" s="236"/>
      <c r="L894" s="241"/>
      <c r="M894" s="242"/>
      <c r="N894" s="243"/>
      <c r="O894" s="243"/>
      <c r="P894" s="243"/>
      <c r="Q894" s="243"/>
      <c r="R894" s="243"/>
      <c r="S894" s="243"/>
      <c r="T894" s="24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5" t="s">
        <v>178</v>
      </c>
      <c r="AU894" s="245" t="s">
        <v>81</v>
      </c>
      <c r="AV894" s="14" t="s">
        <v>81</v>
      </c>
      <c r="AW894" s="14" t="s">
        <v>33</v>
      </c>
      <c r="AX894" s="14" t="s">
        <v>71</v>
      </c>
      <c r="AY894" s="245" t="s">
        <v>166</v>
      </c>
    </row>
    <row r="895" s="15" customFormat="1">
      <c r="A895" s="15"/>
      <c r="B895" s="246"/>
      <c r="C895" s="247"/>
      <c r="D895" s="226" t="s">
        <v>178</v>
      </c>
      <c r="E895" s="248" t="s">
        <v>19</v>
      </c>
      <c r="F895" s="249" t="s">
        <v>183</v>
      </c>
      <c r="G895" s="247"/>
      <c r="H895" s="250">
        <v>11.821000000000002</v>
      </c>
      <c r="I895" s="251"/>
      <c r="J895" s="247"/>
      <c r="K895" s="247"/>
      <c r="L895" s="252"/>
      <c r="M895" s="253"/>
      <c r="N895" s="254"/>
      <c r="O895" s="254"/>
      <c r="P895" s="254"/>
      <c r="Q895" s="254"/>
      <c r="R895" s="254"/>
      <c r="S895" s="254"/>
      <c r="T895" s="25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56" t="s">
        <v>178</v>
      </c>
      <c r="AU895" s="256" t="s">
        <v>81</v>
      </c>
      <c r="AV895" s="15" t="s">
        <v>175</v>
      </c>
      <c r="AW895" s="15" t="s">
        <v>33</v>
      </c>
      <c r="AX895" s="15" t="s">
        <v>79</v>
      </c>
      <c r="AY895" s="256" t="s">
        <v>166</v>
      </c>
    </row>
    <row r="896" s="2" customFormat="1" ht="21.75" customHeight="1">
      <c r="A896" s="40"/>
      <c r="B896" s="41"/>
      <c r="C896" s="206" t="s">
        <v>879</v>
      </c>
      <c r="D896" s="206" t="s">
        <v>170</v>
      </c>
      <c r="E896" s="207" t="s">
        <v>880</v>
      </c>
      <c r="F896" s="208" t="s">
        <v>881</v>
      </c>
      <c r="G896" s="209" t="s">
        <v>332</v>
      </c>
      <c r="H896" s="210">
        <v>25</v>
      </c>
      <c r="I896" s="211"/>
      <c r="J896" s="212">
        <f>ROUND(I896*H896,2)</f>
        <v>0</v>
      </c>
      <c r="K896" s="208" t="s">
        <v>174</v>
      </c>
      <c r="L896" s="46"/>
      <c r="M896" s="213" t="s">
        <v>19</v>
      </c>
      <c r="N896" s="214" t="s">
        <v>42</v>
      </c>
      <c r="O896" s="86"/>
      <c r="P896" s="215">
        <f>O896*H896</f>
        <v>0</v>
      </c>
      <c r="Q896" s="215">
        <v>0</v>
      </c>
      <c r="R896" s="215">
        <f>Q896*H896</f>
        <v>0</v>
      </c>
      <c r="S896" s="215">
        <v>0.002</v>
      </c>
      <c r="T896" s="216">
        <f>S896*H896</f>
        <v>0.050000000000000003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17" t="s">
        <v>175</v>
      </c>
      <c r="AT896" s="217" t="s">
        <v>170</v>
      </c>
      <c r="AU896" s="217" t="s">
        <v>81</v>
      </c>
      <c r="AY896" s="19" t="s">
        <v>166</v>
      </c>
      <c r="BE896" s="218">
        <f>IF(N896="základní",J896,0)</f>
        <v>0</v>
      </c>
      <c r="BF896" s="218">
        <f>IF(N896="snížená",J896,0)</f>
        <v>0</v>
      </c>
      <c r="BG896" s="218">
        <f>IF(N896="zákl. přenesená",J896,0)</f>
        <v>0</v>
      </c>
      <c r="BH896" s="218">
        <f>IF(N896="sníž. přenesená",J896,0)</f>
        <v>0</v>
      </c>
      <c r="BI896" s="218">
        <f>IF(N896="nulová",J896,0)</f>
        <v>0</v>
      </c>
      <c r="BJ896" s="19" t="s">
        <v>79</v>
      </c>
      <c r="BK896" s="218">
        <f>ROUND(I896*H896,2)</f>
        <v>0</v>
      </c>
      <c r="BL896" s="19" t="s">
        <v>175</v>
      </c>
      <c r="BM896" s="217" t="s">
        <v>882</v>
      </c>
    </row>
    <row r="897" s="2" customFormat="1">
      <c r="A897" s="40"/>
      <c r="B897" s="41"/>
      <c r="C897" s="42"/>
      <c r="D897" s="219" t="s">
        <v>176</v>
      </c>
      <c r="E897" s="42"/>
      <c r="F897" s="220" t="s">
        <v>883</v>
      </c>
      <c r="G897" s="42"/>
      <c r="H897" s="42"/>
      <c r="I897" s="221"/>
      <c r="J897" s="42"/>
      <c r="K897" s="42"/>
      <c r="L897" s="46"/>
      <c r="M897" s="222"/>
      <c r="N897" s="223"/>
      <c r="O897" s="86"/>
      <c r="P897" s="86"/>
      <c r="Q897" s="86"/>
      <c r="R897" s="86"/>
      <c r="S897" s="86"/>
      <c r="T897" s="87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T897" s="19" t="s">
        <v>176</v>
      </c>
      <c r="AU897" s="19" t="s">
        <v>81</v>
      </c>
    </row>
    <row r="898" s="13" customFormat="1">
      <c r="A898" s="13"/>
      <c r="B898" s="224"/>
      <c r="C898" s="225"/>
      <c r="D898" s="226" t="s">
        <v>178</v>
      </c>
      <c r="E898" s="227" t="s">
        <v>19</v>
      </c>
      <c r="F898" s="228" t="s">
        <v>884</v>
      </c>
      <c r="G898" s="225"/>
      <c r="H898" s="227" t="s">
        <v>19</v>
      </c>
      <c r="I898" s="229"/>
      <c r="J898" s="225"/>
      <c r="K898" s="225"/>
      <c r="L898" s="230"/>
      <c r="M898" s="231"/>
      <c r="N898" s="232"/>
      <c r="O898" s="232"/>
      <c r="P898" s="232"/>
      <c r="Q898" s="232"/>
      <c r="R898" s="232"/>
      <c r="S898" s="232"/>
      <c r="T898" s="23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4" t="s">
        <v>178</v>
      </c>
      <c r="AU898" s="234" t="s">
        <v>81</v>
      </c>
      <c r="AV898" s="13" t="s">
        <v>79</v>
      </c>
      <c r="AW898" s="13" t="s">
        <v>33</v>
      </c>
      <c r="AX898" s="13" t="s">
        <v>71</v>
      </c>
      <c r="AY898" s="234" t="s">
        <v>166</v>
      </c>
    </row>
    <row r="899" s="13" customFormat="1">
      <c r="A899" s="13"/>
      <c r="B899" s="224"/>
      <c r="C899" s="225"/>
      <c r="D899" s="226" t="s">
        <v>178</v>
      </c>
      <c r="E899" s="227" t="s">
        <v>19</v>
      </c>
      <c r="F899" s="228" t="s">
        <v>181</v>
      </c>
      <c r="G899" s="225"/>
      <c r="H899" s="227" t="s">
        <v>19</v>
      </c>
      <c r="I899" s="229"/>
      <c r="J899" s="225"/>
      <c r="K899" s="225"/>
      <c r="L899" s="230"/>
      <c r="M899" s="231"/>
      <c r="N899" s="232"/>
      <c r="O899" s="232"/>
      <c r="P899" s="232"/>
      <c r="Q899" s="232"/>
      <c r="R899" s="232"/>
      <c r="S899" s="232"/>
      <c r="T899" s="23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4" t="s">
        <v>178</v>
      </c>
      <c r="AU899" s="234" t="s">
        <v>81</v>
      </c>
      <c r="AV899" s="13" t="s">
        <v>79</v>
      </c>
      <c r="AW899" s="13" t="s">
        <v>33</v>
      </c>
      <c r="AX899" s="13" t="s">
        <v>71</v>
      </c>
      <c r="AY899" s="234" t="s">
        <v>166</v>
      </c>
    </row>
    <row r="900" s="13" customFormat="1">
      <c r="A900" s="13"/>
      <c r="B900" s="224"/>
      <c r="C900" s="225"/>
      <c r="D900" s="226" t="s">
        <v>178</v>
      </c>
      <c r="E900" s="227" t="s">
        <v>19</v>
      </c>
      <c r="F900" s="228" t="s">
        <v>885</v>
      </c>
      <c r="G900" s="225"/>
      <c r="H900" s="227" t="s">
        <v>19</v>
      </c>
      <c r="I900" s="229"/>
      <c r="J900" s="225"/>
      <c r="K900" s="225"/>
      <c r="L900" s="230"/>
      <c r="M900" s="231"/>
      <c r="N900" s="232"/>
      <c r="O900" s="232"/>
      <c r="P900" s="232"/>
      <c r="Q900" s="232"/>
      <c r="R900" s="232"/>
      <c r="S900" s="232"/>
      <c r="T900" s="23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4" t="s">
        <v>178</v>
      </c>
      <c r="AU900" s="234" t="s">
        <v>81</v>
      </c>
      <c r="AV900" s="13" t="s">
        <v>79</v>
      </c>
      <c r="AW900" s="13" t="s">
        <v>33</v>
      </c>
      <c r="AX900" s="13" t="s">
        <v>71</v>
      </c>
      <c r="AY900" s="234" t="s">
        <v>166</v>
      </c>
    </row>
    <row r="901" s="14" customFormat="1">
      <c r="A901" s="14"/>
      <c r="B901" s="235"/>
      <c r="C901" s="236"/>
      <c r="D901" s="226" t="s">
        <v>178</v>
      </c>
      <c r="E901" s="237" t="s">
        <v>19</v>
      </c>
      <c r="F901" s="238" t="s">
        <v>317</v>
      </c>
      <c r="G901" s="236"/>
      <c r="H901" s="239">
        <v>25</v>
      </c>
      <c r="I901" s="240"/>
      <c r="J901" s="236"/>
      <c r="K901" s="236"/>
      <c r="L901" s="241"/>
      <c r="M901" s="242"/>
      <c r="N901" s="243"/>
      <c r="O901" s="243"/>
      <c r="P901" s="243"/>
      <c r="Q901" s="243"/>
      <c r="R901" s="243"/>
      <c r="S901" s="243"/>
      <c r="T901" s="24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5" t="s">
        <v>178</v>
      </c>
      <c r="AU901" s="245" t="s">
        <v>81</v>
      </c>
      <c r="AV901" s="14" t="s">
        <v>81</v>
      </c>
      <c r="AW901" s="14" t="s">
        <v>33</v>
      </c>
      <c r="AX901" s="14" t="s">
        <v>71</v>
      </c>
      <c r="AY901" s="245" t="s">
        <v>166</v>
      </c>
    </row>
    <row r="902" s="15" customFormat="1">
      <c r="A902" s="15"/>
      <c r="B902" s="246"/>
      <c r="C902" s="247"/>
      <c r="D902" s="226" t="s">
        <v>178</v>
      </c>
      <c r="E902" s="248" t="s">
        <v>19</v>
      </c>
      <c r="F902" s="249" t="s">
        <v>183</v>
      </c>
      <c r="G902" s="247"/>
      <c r="H902" s="250">
        <v>25</v>
      </c>
      <c r="I902" s="251"/>
      <c r="J902" s="247"/>
      <c r="K902" s="247"/>
      <c r="L902" s="252"/>
      <c r="M902" s="253"/>
      <c r="N902" s="254"/>
      <c r="O902" s="254"/>
      <c r="P902" s="254"/>
      <c r="Q902" s="254"/>
      <c r="R902" s="254"/>
      <c r="S902" s="254"/>
      <c r="T902" s="25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56" t="s">
        <v>178</v>
      </c>
      <c r="AU902" s="256" t="s">
        <v>81</v>
      </c>
      <c r="AV902" s="15" t="s">
        <v>175</v>
      </c>
      <c r="AW902" s="15" t="s">
        <v>33</v>
      </c>
      <c r="AX902" s="15" t="s">
        <v>79</v>
      </c>
      <c r="AY902" s="256" t="s">
        <v>166</v>
      </c>
    </row>
    <row r="903" s="2" customFormat="1" ht="21.75" customHeight="1">
      <c r="A903" s="40"/>
      <c r="B903" s="41"/>
      <c r="C903" s="206" t="s">
        <v>525</v>
      </c>
      <c r="D903" s="206" t="s">
        <v>170</v>
      </c>
      <c r="E903" s="207" t="s">
        <v>886</v>
      </c>
      <c r="F903" s="208" t="s">
        <v>887</v>
      </c>
      <c r="G903" s="209" t="s">
        <v>332</v>
      </c>
      <c r="H903" s="210">
        <v>30</v>
      </c>
      <c r="I903" s="211"/>
      <c r="J903" s="212">
        <f>ROUND(I903*H903,2)</f>
        <v>0</v>
      </c>
      <c r="K903" s="208" t="s">
        <v>174</v>
      </c>
      <c r="L903" s="46"/>
      <c r="M903" s="213" t="s">
        <v>19</v>
      </c>
      <c r="N903" s="214" t="s">
        <v>42</v>
      </c>
      <c r="O903" s="86"/>
      <c r="P903" s="215">
        <f>O903*H903</f>
        <v>0</v>
      </c>
      <c r="Q903" s="215">
        <v>0</v>
      </c>
      <c r="R903" s="215">
        <f>Q903*H903</f>
        <v>0</v>
      </c>
      <c r="S903" s="215">
        <v>0.0040000000000000001</v>
      </c>
      <c r="T903" s="216">
        <f>S903*H903</f>
        <v>0.12</v>
      </c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R903" s="217" t="s">
        <v>175</v>
      </c>
      <c r="AT903" s="217" t="s">
        <v>170</v>
      </c>
      <c r="AU903" s="217" t="s">
        <v>81</v>
      </c>
      <c r="AY903" s="19" t="s">
        <v>166</v>
      </c>
      <c r="BE903" s="218">
        <f>IF(N903="základní",J903,0)</f>
        <v>0</v>
      </c>
      <c r="BF903" s="218">
        <f>IF(N903="snížená",J903,0)</f>
        <v>0</v>
      </c>
      <c r="BG903" s="218">
        <f>IF(N903="zákl. přenesená",J903,0)</f>
        <v>0</v>
      </c>
      <c r="BH903" s="218">
        <f>IF(N903="sníž. přenesená",J903,0)</f>
        <v>0</v>
      </c>
      <c r="BI903" s="218">
        <f>IF(N903="nulová",J903,0)</f>
        <v>0</v>
      </c>
      <c r="BJ903" s="19" t="s">
        <v>79</v>
      </c>
      <c r="BK903" s="218">
        <f>ROUND(I903*H903,2)</f>
        <v>0</v>
      </c>
      <c r="BL903" s="19" t="s">
        <v>175</v>
      </c>
      <c r="BM903" s="217" t="s">
        <v>888</v>
      </c>
    </row>
    <row r="904" s="2" customFormat="1">
      <c r="A904" s="40"/>
      <c r="B904" s="41"/>
      <c r="C904" s="42"/>
      <c r="D904" s="219" t="s">
        <v>176</v>
      </c>
      <c r="E904" s="42"/>
      <c r="F904" s="220" t="s">
        <v>889</v>
      </c>
      <c r="G904" s="42"/>
      <c r="H904" s="42"/>
      <c r="I904" s="221"/>
      <c r="J904" s="42"/>
      <c r="K904" s="42"/>
      <c r="L904" s="46"/>
      <c r="M904" s="222"/>
      <c r="N904" s="223"/>
      <c r="O904" s="86"/>
      <c r="P904" s="86"/>
      <c r="Q904" s="86"/>
      <c r="R904" s="86"/>
      <c r="S904" s="86"/>
      <c r="T904" s="87"/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T904" s="19" t="s">
        <v>176</v>
      </c>
      <c r="AU904" s="19" t="s">
        <v>81</v>
      </c>
    </row>
    <row r="905" s="13" customFormat="1">
      <c r="A905" s="13"/>
      <c r="B905" s="224"/>
      <c r="C905" s="225"/>
      <c r="D905" s="226" t="s">
        <v>178</v>
      </c>
      <c r="E905" s="227" t="s">
        <v>19</v>
      </c>
      <c r="F905" s="228" t="s">
        <v>884</v>
      </c>
      <c r="G905" s="225"/>
      <c r="H905" s="227" t="s">
        <v>19</v>
      </c>
      <c r="I905" s="229"/>
      <c r="J905" s="225"/>
      <c r="K905" s="225"/>
      <c r="L905" s="230"/>
      <c r="M905" s="231"/>
      <c r="N905" s="232"/>
      <c r="O905" s="232"/>
      <c r="P905" s="232"/>
      <c r="Q905" s="232"/>
      <c r="R905" s="232"/>
      <c r="S905" s="232"/>
      <c r="T905" s="23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4" t="s">
        <v>178</v>
      </c>
      <c r="AU905" s="234" t="s">
        <v>81</v>
      </c>
      <c r="AV905" s="13" t="s">
        <v>79</v>
      </c>
      <c r="AW905" s="13" t="s">
        <v>33</v>
      </c>
      <c r="AX905" s="13" t="s">
        <v>71</v>
      </c>
      <c r="AY905" s="234" t="s">
        <v>166</v>
      </c>
    </row>
    <row r="906" s="13" customFormat="1">
      <c r="A906" s="13"/>
      <c r="B906" s="224"/>
      <c r="C906" s="225"/>
      <c r="D906" s="226" t="s">
        <v>178</v>
      </c>
      <c r="E906" s="227" t="s">
        <v>19</v>
      </c>
      <c r="F906" s="228" t="s">
        <v>181</v>
      </c>
      <c r="G906" s="225"/>
      <c r="H906" s="227" t="s">
        <v>19</v>
      </c>
      <c r="I906" s="229"/>
      <c r="J906" s="225"/>
      <c r="K906" s="225"/>
      <c r="L906" s="230"/>
      <c r="M906" s="231"/>
      <c r="N906" s="232"/>
      <c r="O906" s="232"/>
      <c r="P906" s="232"/>
      <c r="Q906" s="232"/>
      <c r="R906" s="232"/>
      <c r="S906" s="232"/>
      <c r="T906" s="23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4" t="s">
        <v>178</v>
      </c>
      <c r="AU906" s="234" t="s">
        <v>81</v>
      </c>
      <c r="AV906" s="13" t="s">
        <v>79</v>
      </c>
      <c r="AW906" s="13" t="s">
        <v>33</v>
      </c>
      <c r="AX906" s="13" t="s">
        <v>71</v>
      </c>
      <c r="AY906" s="234" t="s">
        <v>166</v>
      </c>
    </row>
    <row r="907" s="13" customFormat="1">
      <c r="A907" s="13"/>
      <c r="B907" s="224"/>
      <c r="C907" s="225"/>
      <c r="D907" s="226" t="s">
        <v>178</v>
      </c>
      <c r="E907" s="227" t="s">
        <v>19</v>
      </c>
      <c r="F907" s="228" t="s">
        <v>885</v>
      </c>
      <c r="G907" s="225"/>
      <c r="H907" s="227" t="s">
        <v>19</v>
      </c>
      <c r="I907" s="229"/>
      <c r="J907" s="225"/>
      <c r="K907" s="225"/>
      <c r="L907" s="230"/>
      <c r="M907" s="231"/>
      <c r="N907" s="232"/>
      <c r="O907" s="232"/>
      <c r="P907" s="232"/>
      <c r="Q907" s="232"/>
      <c r="R907" s="232"/>
      <c r="S907" s="232"/>
      <c r="T907" s="23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4" t="s">
        <v>178</v>
      </c>
      <c r="AU907" s="234" t="s">
        <v>81</v>
      </c>
      <c r="AV907" s="13" t="s">
        <v>79</v>
      </c>
      <c r="AW907" s="13" t="s">
        <v>33</v>
      </c>
      <c r="AX907" s="13" t="s">
        <v>71</v>
      </c>
      <c r="AY907" s="234" t="s">
        <v>166</v>
      </c>
    </row>
    <row r="908" s="14" customFormat="1">
      <c r="A908" s="14"/>
      <c r="B908" s="235"/>
      <c r="C908" s="236"/>
      <c r="D908" s="226" t="s">
        <v>178</v>
      </c>
      <c r="E908" s="237" t="s">
        <v>19</v>
      </c>
      <c r="F908" s="238" t="s">
        <v>263</v>
      </c>
      <c r="G908" s="236"/>
      <c r="H908" s="239">
        <v>30</v>
      </c>
      <c r="I908" s="240"/>
      <c r="J908" s="236"/>
      <c r="K908" s="236"/>
      <c r="L908" s="241"/>
      <c r="M908" s="242"/>
      <c r="N908" s="243"/>
      <c r="O908" s="243"/>
      <c r="P908" s="243"/>
      <c r="Q908" s="243"/>
      <c r="R908" s="243"/>
      <c r="S908" s="243"/>
      <c r="T908" s="24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5" t="s">
        <v>178</v>
      </c>
      <c r="AU908" s="245" t="s">
        <v>81</v>
      </c>
      <c r="AV908" s="14" t="s">
        <v>81</v>
      </c>
      <c r="AW908" s="14" t="s">
        <v>33</v>
      </c>
      <c r="AX908" s="14" t="s">
        <v>71</v>
      </c>
      <c r="AY908" s="245" t="s">
        <v>166</v>
      </c>
    </row>
    <row r="909" s="15" customFormat="1">
      <c r="A909" s="15"/>
      <c r="B909" s="246"/>
      <c r="C909" s="247"/>
      <c r="D909" s="226" t="s">
        <v>178</v>
      </c>
      <c r="E909" s="248" t="s">
        <v>19</v>
      </c>
      <c r="F909" s="249" t="s">
        <v>183</v>
      </c>
      <c r="G909" s="247"/>
      <c r="H909" s="250">
        <v>30</v>
      </c>
      <c r="I909" s="251"/>
      <c r="J909" s="247"/>
      <c r="K909" s="247"/>
      <c r="L909" s="252"/>
      <c r="M909" s="253"/>
      <c r="N909" s="254"/>
      <c r="O909" s="254"/>
      <c r="P909" s="254"/>
      <c r="Q909" s="254"/>
      <c r="R909" s="254"/>
      <c r="S909" s="254"/>
      <c r="T909" s="25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56" t="s">
        <v>178</v>
      </c>
      <c r="AU909" s="256" t="s">
        <v>81</v>
      </c>
      <c r="AV909" s="15" t="s">
        <v>175</v>
      </c>
      <c r="AW909" s="15" t="s">
        <v>33</v>
      </c>
      <c r="AX909" s="15" t="s">
        <v>79</v>
      </c>
      <c r="AY909" s="256" t="s">
        <v>166</v>
      </c>
    </row>
    <row r="910" s="2" customFormat="1" ht="21.75" customHeight="1">
      <c r="A910" s="40"/>
      <c r="B910" s="41"/>
      <c r="C910" s="206" t="s">
        <v>890</v>
      </c>
      <c r="D910" s="206" t="s">
        <v>170</v>
      </c>
      <c r="E910" s="207" t="s">
        <v>891</v>
      </c>
      <c r="F910" s="208" t="s">
        <v>892</v>
      </c>
      <c r="G910" s="209" t="s">
        <v>332</v>
      </c>
      <c r="H910" s="210">
        <v>2</v>
      </c>
      <c r="I910" s="211"/>
      <c r="J910" s="212">
        <f>ROUND(I910*H910,2)</f>
        <v>0</v>
      </c>
      <c r="K910" s="208" t="s">
        <v>174</v>
      </c>
      <c r="L910" s="46"/>
      <c r="M910" s="213" t="s">
        <v>19</v>
      </c>
      <c r="N910" s="214" t="s">
        <v>42</v>
      </c>
      <c r="O910" s="86"/>
      <c r="P910" s="215">
        <f>O910*H910</f>
        <v>0</v>
      </c>
      <c r="Q910" s="215">
        <v>0</v>
      </c>
      <c r="R910" s="215">
        <f>Q910*H910</f>
        <v>0</v>
      </c>
      <c r="S910" s="215">
        <v>0.0089999999999999993</v>
      </c>
      <c r="T910" s="216">
        <f>S910*H910</f>
        <v>0.017999999999999999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17" t="s">
        <v>175</v>
      </c>
      <c r="AT910" s="217" t="s">
        <v>170</v>
      </c>
      <c r="AU910" s="217" t="s">
        <v>81</v>
      </c>
      <c r="AY910" s="19" t="s">
        <v>166</v>
      </c>
      <c r="BE910" s="218">
        <f>IF(N910="základní",J910,0)</f>
        <v>0</v>
      </c>
      <c r="BF910" s="218">
        <f>IF(N910="snížená",J910,0)</f>
        <v>0</v>
      </c>
      <c r="BG910" s="218">
        <f>IF(N910="zákl. přenesená",J910,0)</f>
        <v>0</v>
      </c>
      <c r="BH910" s="218">
        <f>IF(N910="sníž. přenesená",J910,0)</f>
        <v>0</v>
      </c>
      <c r="BI910" s="218">
        <f>IF(N910="nulová",J910,0)</f>
        <v>0</v>
      </c>
      <c r="BJ910" s="19" t="s">
        <v>79</v>
      </c>
      <c r="BK910" s="218">
        <f>ROUND(I910*H910,2)</f>
        <v>0</v>
      </c>
      <c r="BL910" s="19" t="s">
        <v>175</v>
      </c>
      <c r="BM910" s="217" t="s">
        <v>893</v>
      </c>
    </row>
    <row r="911" s="2" customFormat="1">
      <c r="A911" s="40"/>
      <c r="B911" s="41"/>
      <c r="C911" s="42"/>
      <c r="D911" s="219" t="s">
        <v>176</v>
      </c>
      <c r="E911" s="42"/>
      <c r="F911" s="220" t="s">
        <v>894</v>
      </c>
      <c r="G911" s="42"/>
      <c r="H911" s="42"/>
      <c r="I911" s="221"/>
      <c r="J911" s="42"/>
      <c r="K911" s="42"/>
      <c r="L911" s="46"/>
      <c r="M911" s="222"/>
      <c r="N911" s="223"/>
      <c r="O911" s="86"/>
      <c r="P911" s="86"/>
      <c r="Q911" s="86"/>
      <c r="R911" s="86"/>
      <c r="S911" s="86"/>
      <c r="T911" s="87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T911" s="19" t="s">
        <v>176</v>
      </c>
      <c r="AU911" s="19" t="s">
        <v>81</v>
      </c>
    </row>
    <row r="912" s="13" customFormat="1">
      <c r="A912" s="13"/>
      <c r="B912" s="224"/>
      <c r="C912" s="225"/>
      <c r="D912" s="226" t="s">
        <v>178</v>
      </c>
      <c r="E912" s="227" t="s">
        <v>19</v>
      </c>
      <c r="F912" s="228" t="s">
        <v>884</v>
      </c>
      <c r="G912" s="225"/>
      <c r="H912" s="227" t="s">
        <v>19</v>
      </c>
      <c r="I912" s="229"/>
      <c r="J912" s="225"/>
      <c r="K912" s="225"/>
      <c r="L912" s="230"/>
      <c r="M912" s="231"/>
      <c r="N912" s="232"/>
      <c r="O912" s="232"/>
      <c r="P912" s="232"/>
      <c r="Q912" s="232"/>
      <c r="R912" s="232"/>
      <c r="S912" s="232"/>
      <c r="T912" s="23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4" t="s">
        <v>178</v>
      </c>
      <c r="AU912" s="234" t="s">
        <v>81</v>
      </c>
      <c r="AV912" s="13" t="s">
        <v>79</v>
      </c>
      <c r="AW912" s="13" t="s">
        <v>33</v>
      </c>
      <c r="AX912" s="13" t="s">
        <v>71</v>
      </c>
      <c r="AY912" s="234" t="s">
        <v>166</v>
      </c>
    </row>
    <row r="913" s="13" customFormat="1">
      <c r="A913" s="13"/>
      <c r="B913" s="224"/>
      <c r="C913" s="225"/>
      <c r="D913" s="226" t="s">
        <v>178</v>
      </c>
      <c r="E913" s="227" t="s">
        <v>19</v>
      </c>
      <c r="F913" s="228" t="s">
        <v>181</v>
      </c>
      <c r="G913" s="225"/>
      <c r="H913" s="227" t="s">
        <v>19</v>
      </c>
      <c r="I913" s="229"/>
      <c r="J913" s="225"/>
      <c r="K913" s="225"/>
      <c r="L913" s="230"/>
      <c r="M913" s="231"/>
      <c r="N913" s="232"/>
      <c r="O913" s="232"/>
      <c r="P913" s="232"/>
      <c r="Q913" s="232"/>
      <c r="R913" s="232"/>
      <c r="S913" s="232"/>
      <c r="T913" s="23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4" t="s">
        <v>178</v>
      </c>
      <c r="AU913" s="234" t="s">
        <v>81</v>
      </c>
      <c r="AV913" s="13" t="s">
        <v>79</v>
      </c>
      <c r="AW913" s="13" t="s">
        <v>33</v>
      </c>
      <c r="AX913" s="13" t="s">
        <v>71</v>
      </c>
      <c r="AY913" s="234" t="s">
        <v>166</v>
      </c>
    </row>
    <row r="914" s="13" customFormat="1">
      <c r="A914" s="13"/>
      <c r="B914" s="224"/>
      <c r="C914" s="225"/>
      <c r="D914" s="226" t="s">
        <v>178</v>
      </c>
      <c r="E914" s="227" t="s">
        <v>19</v>
      </c>
      <c r="F914" s="228" t="s">
        <v>895</v>
      </c>
      <c r="G914" s="225"/>
      <c r="H914" s="227" t="s">
        <v>19</v>
      </c>
      <c r="I914" s="229"/>
      <c r="J914" s="225"/>
      <c r="K914" s="225"/>
      <c r="L914" s="230"/>
      <c r="M914" s="231"/>
      <c r="N914" s="232"/>
      <c r="O914" s="232"/>
      <c r="P914" s="232"/>
      <c r="Q914" s="232"/>
      <c r="R914" s="232"/>
      <c r="S914" s="232"/>
      <c r="T914" s="23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4" t="s">
        <v>178</v>
      </c>
      <c r="AU914" s="234" t="s">
        <v>81</v>
      </c>
      <c r="AV914" s="13" t="s">
        <v>79</v>
      </c>
      <c r="AW914" s="13" t="s">
        <v>33</v>
      </c>
      <c r="AX914" s="13" t="s">
        <v>71</v>
      </c>
      <c r="AY914" s="234" t="s">
        <v>166</v>
      </c>
    </row>
    <row r="915" s="14" customFormat="1">
      <c r="A915" s="14"/>
      <c r="B915" s="235"/>
      <c r="C915" s="236"/>
      <c r="D915" s="226" t="s">
        <v>178</v>
      </c>
      <c r="E915" s="237" t="s">
        <v>19</v>
      </c>
      <c r="F915" s="238" t="s">
        <v>81</v>
      </c>
      <c r="G915" s="236"/>
      <c r="H915" s="239">
        <v>2</v>
      </c>
      <c r="I915" s="240"/>
      <c r="J915" s="236"/>
      <c r="K915" s="236"/>
      <c r="L915" s="241"/>
      <c r="M915" s="242"/>
      <c r="N915" s="243"/>
      <c r="O915" s="243"/>
      <c r="P915" s="243"/>
      <c r="Q915" s="243"/>
      <c r="R915" s="243"/>
      <c r="S915" s="243"/>
      <c r="T915" s="24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5" t="s">
        <v>178</v>
      </c>
      <c r="AU915" s="245" t="s">
        <v>81</v>
      </c>
      <c r="AV915" s="14" t="s">
        <v>81</v>
      </c>
      <c r="AW915" s="14" t="s">
        <v>33</v>
      </c>
      <c r="AX915" s="14" t="s">
        <v>71</v>
      </c>
      <c r="AY915" s="245" t="s">
        <v>166</v>
      </c>
    </row>
    <row r="916" s="15" customFormat="1">
      <c r="A916" s="15"/>
      <c r="B916" s="246"/>
      <c r="C916" s="247"/>
      <c r="D916" s="226" t="s">
        <v>178</v>
      </c>
      <c r="E916" s="248" t="s">
        <v>19</v>
      </c>
      <c r="F916" s="249" t="s">
        <v>183</v>
      </c>
      <c r="G916" s="247"/>
      <c r="H916" s="250">
        <v>2</v>
      </c>
      <c r="I916" s="251"/>
      <c r="J916" s="247"/>
      <c r="K916" s="247"/>
      <c r="L916" s="252"/>
      <c r="M916" s="253"/>
      <c r="N916" s="254"/>
      <c r="O916" s="254"/>
      <c r="P916" s="254"/>
      <c r="Q916" s="254"/>
      <c r="R916" s="254"/>
      <c r="S916" s="254"/>
      <c r="T916" s="25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56" t="s">
        <v>178</v>
      </c>
      <c r="AU916" s="256" t="s">
        <v>81</v>
      </c>
      <c r="AV916" s="15" t="s">
        <v>175</v>
      </c>
      <c r="AW916" s="15" t="s">
        <v>33</v>
      </c>
      <c r="AX916" s="15" t="s">
        <v>79</v>
      </c>
      <c r="AY916" s="256" t="s">
        <v>166</v>
      </c>
    </row>
    <row r="917" s="2" customFormat="1" ht="24.15" customHeight="1">
      <c r="A917" s="40"/>
      <c r="B917" s="41"/>
      <c r="C917" s="206" t="s">
        <v>529</v>
      </c>
      <c r="D917" s="206" t="s">
        <v>170</v>
      </c>
      <c r="E917" s="207" t="s">
        <v>896</v>
      </c>
      <c r="F917" s="208" t="s">
        <v>897</v>
      </c>
      <c r="G917" s="209" t="s">
        <v>332</v>
      </c>
      <c r="H917" s="210">
        <v>1.7</v>
      </c>
      <c r="I917" s="211"/>
      <c r="J917" s="212">
        <f>ROUND(I917*H917,2)</f>
        <v>0</v>
      </c>
      <c r="K917" s="208" t="s">
        <v>174</v>
      </c>
      <c r="L917" s="46"/>
      <c r="M917" s="213" t="s">
        <v>19</v>
      </c>
      <c r="N917" s="214" t="s">
        <v>42</v>
      </c>
      <c r="O917" s="86"/>
      <c r="P917" s="215">
        <f>O917*H917</f>
        <v>0</v>
      </c>
      <c r="Q917" s="215">
        <v>0</v>
      </c>
      <c r="R917" s="215">
        <f>Q917*H917</f>
        <v>0</v>
      </c>
      <c r="S917" s="215">
        <v>0.040000000000000001</v>
      </c>
      <c r="T917" s="216">
        <f>S917*H917</f>
        <v>0.068000000000000005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17" t="s">
        <v>175</v>
      </c>
      <c r="AT917" s="217" t="s">
        <v>170</v>
      </c>
      <c r="AU917" s="217" t="s">
        <v>81</v>
      </c>
      <c r="AY917" s="19" t="s">
        <v>166</v>
      </c>
      <c r="BE917" s="218">
        <f>IF(N917="základní",J917,0)</f>
        <v>0</v>
      </c>
      <c r="BF917" s="218">
        <f>IF(N917="snížená",J917,0)</f>
        <v>0</v>
      </c>
      <c r="BG917" s="218">
        <f>IF(N917="zákl. přenesená",J917,0)</f>
        <v>0</v>
      </c>
      <c r="BH917" s="218">
        <f>IF(N917="sníž. přenesená",J917,0)</f>
        <v>0</v>
      </c>
      <c r="BI917" s="218">
        <f>IF(N917="nulová",J917,0)</f>
        <v>0</v>
      </c>
      <c r="BJ917" s="19" t="s">
        <v>79</v>
      </c>
      <c r="BK917" s="218">
        <f>ROUND(I917*H917,2)</f>
        <v>0</v>
      </c>
      <c r="BL917" s="19" t="s">
        <v>175</v>
      </c>
      <c r="BM917" s="217" t="s">
        <v>898</v>
      </c>
    </row>
    <row r="918" s="2" customFormat="1">
      <c r="A918" s="40"/>
      <c r="B918" s="41"/>
      <c r="C918" s="42"/>
      <c r="D918" s="219" t="s">
        <v>176</v>
      </c>
      <c r="E918" s="42"/>
      <c r="F918" s="220" t="s">
        <v>899</v>
      </c>
      <c r="G918" s="42"/>
      <c r="H918" s="42"/>
      <c r="I918" s="221"/>
      <c r="J918" s="42"/>
      <c r="K918" s="42"/>
      <c r="L918" s="46"/>
      <c r="M918" s="222"/>
      <c r="N918" s="223"/>
      <c r="O918" s="86"/>
      <c r="P918" s="86"/>
      <c r="Q918" s="86"/>
      <c r="R918" s="86"/>
      <c r="S918" s="86"/>
      <c r="T918" s="87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T918" s="19" t="s">
        <v>176</v>
      </c>
      <c r="AU918" s="19" t="s">
        <v>81</v>
      </c>
    </row>
    <row r="919" s="13" customFormat="1">
      <c r="A919" s="13"/>
      <c r="B919" s="224"/>
      <c r="C919" s="225"/>
      <c r="D919" s="226" t="s">
        <v>178</v>
      </c>
      <c r="E919" s="227" t="s">
        <v>19</v>
      </c>
      <c r="F919" s="228" t="s">
        <v>451</v>
      </c>
      <c r="G919" s="225"/>
      <c r="H919" s="227" t="s">
        <v>19</v>
      </c>
      <c r="I919" s="229"/>
      <c r="J919" s="225"/>
      <c r="K919" s="225"/>
      <c r="L919" s="230"/>
      <c r="M919" s="231"/>
      <c r="N919" s="232"/>
      <c r="O919" s="232"/>
      <c r="P919" s="232"/>
      <c r="Q919" s="232"/>
      <c r="R919" s="232"/>
      <c r="S919" s="232"/>
      <c r="T919" s="23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4" t="s">
        <v>178</v>
      </c>
      <c r="AU919" s="234" t="s">
        <v>81</v>
      </c>
      <c r="AV919" s="13" t="s">
        <v>79</v>
      </c>
      <c r="AW919" s="13" t="s">
        <v>33</v>
      </c>
      <c r="AX919" s="13" t="s">
        <v>71</v>
      </c>
      <c r="AY919" s="234" t="s">
        <v>166</v>
      </c>
    </row>
    <row r="920" s="13" customFormat="1">
      <c r="A920" s="13"/>
      <c r="B920" s="224"/>
      <c r="C920" s="225"/>
      <c r="D920" s="226" t="s">
        <v>178</v>
      </c>
      <c r="E920" s="227" t="s">
        <v>19</v>
      </c>
      <c r="F920" s="228" t="s">
        <v>900</v>
      </c>
      <c r="G920" s="225"/>
      <c r="H920" s="227" t="s">
        <v>19</v>
      </c>
      <c r="I920" s="229"/>
      <c r="J920" s="225"/>
      <c r="K920" s="225"/>
      <c r="L920" s="230"/>
      <c r="M920" s="231"/>
      <c r="N920" s="232"/>
      <c r="O920" s="232"/>
      <c r="P920" s="232"/>
      <c r="Q920" s="232"/>
      <c r="R920" s="232"/>
      <c r="S920" s="232"/>
      <c r="T920" s="23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4" t="s">
        <v>178</v>
      </c>
      <c r="AU920" s="234" t="s">
        <v>81</v>
      </c>
      <c r="AV920" s="13" t="s">
        <v>79</v>
      </c>
      <c r="AW920" s="13" t="s">
        <v>33</v>
      </c>
      <c r="AX920" s="13" t="s">
        <v>71</v>
      </c>
      <c r="AY920" s="234" t="s">
        <v>166</v>
      </c>
    </row>
    <row r="921" s="13" customFormat="1">
      <c r="A921" s="13"/>
      <c r="B921" s="224"/>
      <c r="C921" s="225"/>
      <c r="D921" s="226" t="s">
        <v>178</v>
      </c>
      <c r="E921" s="227" t="s">
        <v>19</v>
      </c>
      <c r="F921" s="228" t="s">
        <v>181</v>
      </c>
      <c r="G921" s="225"/>
      <c r="H921" s="227" t="s">
        <v>19</v>
      </c>
      <c r="I921" s="229"/>
      <c r="J921" s="225"/>
      <c r="K921" s="225"/>
      <c r="L921" s="230"/>
      <c r="M921" s="231"/>
      <c r="N921" s="232"/>
      <c r="O921" s="232"/>
      <c r="P921" s="232"/>
      <c r="Q921" s="232"/>
      <c r="R921" s="232"/>
      <c r="S921" s="232"/>
      <c r="T921" s="23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4" t="s">
        <v>178</v>
      </c>
      <c r="AU921" s="234" t="s">
        <v>81</v>
      </c>
      <c r="AV921" s="13" t="s">
        <v>79</v>
      </c>
      <c r="AW921" s="13" t="s">
        <v>33</v>
      </c>
      <c r="AX921" s="13" t="s">
        <v>71</v>
      </c>
      <c r="AY921" s="234" t="s">
        <v>166</v>
      </c>
    </row>
    <row r="922" s="13" customFormat="1">
      <c r="A922" s="13"/>
      <c r="B922" s="224"/>
      <c r="C922" s="225"/>
      <c r="D922" s="226" t="s">
        <v>178</v>
      </c>
      <c r="E922" s="227" t="s">
        <v>19</v>
      </c>
      <c r="F922" s="228" t="s">
        <v>901</v>
      </c>
      <c r="G922" s="225"/>
      <c r="H922" s="227" t="s">
        <v>19</v>
      </c>
      <c r="I922" s="229"/>
      <c r="J922" s="225"/>
      <c r="K922" s="225"/>
      <c r="L922" s="230"/>
      <c r="M922" s="231"/>
      <c r="N922" s="232"/>
      <c r="O922" s="232"/>
      <c r="P922" s="232"/>
      <c r="Q922" s="232"/>
      <c r="R922" s="232"/>
      <c r="S922" s="232"/>
      <c r="T922" s="23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4" t="s">
        <v>178</v>
      </c>
      <c r="AU922" s="234" t="s">
        <v>81</v>
      </c>
      <c r="AV922" s="13" t="s">
        <v>79</v>
      </c>
      <c r="AW922" s="13" t="s">
        <v>33</v>
      </c>
      <c r="AX922" s="13" t="s">
        <v>71</v>
      </c>
      <c r="AY922" s="234" t="s">
        <v>166</v>
      </c>
    </row>
    <row r="923" s="14" customFormat="1">
      <c r="A923" s="14"/>
      <c r="B923" s="235"/>
      <c r="C923" s="236"/>
      <c r="D923" s="226" t="s">
        <v>178</v>
      </c>
      <c r="E923" s="237" t="s">
        <v>19</v>
      </c>
      <c r="F923" s="238" t="s">
        <v>902</v>
      </c>
      <c r="G923" s="236"/>
      <c r="H923" s="239">
        <v>1.7</v>
      </c>
      <c r="I923" s="240"/>
      <c r="J923" s="236"/>
      <c r="K923" s="236"/>
      <c r="L923" s="241"/>
      <c r="M923" s="242"/>
      <c r="N923" s="243"/>
      <c r="O923" s="243"/>
      <c r="P923" s="243"/>
      <c r="Q923" s="243"/>
      <c r="R923" s="243"/>
      <c r="S923" s="243"/>
      <c r="T923" s="244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5" t="s">
        <v>178</v>
      </c>
      <c r="AU923" s="245" t="s">
        <v>81</v>
      </c>
      <c r="AV923" s="14" t="s">
        <v>81</v>
      </c>
      <c r="AW923" s="14" t="s">
        <v>33</v>
      </c>
      <c r="AX923" s="14" t="s">
        <v>71</v>
      </c>
      <c r="AY923" s="245" t="s">
        <v>166</v>
      </c>
    </row>
    <row r="924" s="15" customFormat="1">
      <c r="A924" s="15"/>
      <c r="B924" s="246"/>
      <c r="C924" s="247"/>
      <c r="D924" s="226" t="s">
        <v>178</v>
      </c>
      <c r="E924" s="248" t="s">
        <v>19</v>
      </c>
      <c r="F924" s="249" t="s">
        <v>183</v>
      </c>
      <c r="G924" s="247"/>
      <c r="H924" s="250">
        <v>1.7</v>
      </c>
      <c r="I924" s="251"/>
      <c r="J924" s="247"/>
      <c r="K924" s="247"/>
      <c r="L924" s="252"/>
      <c r="M924" s="253"/>
      <c r="N924" s="254"/>
      <c r="O924" s="254"/>
      <c r="P924" s="254"/>
      <c r="Q924" s="254"/>
      <c r="R924" s="254"/>
      <c r="S924" s="254"/>
      <c r="T924" s="25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56" t="s">
        <v>178</v>
      </c>
      <c r="AU924" s="256" t="s">
        <v>81</v>
      </c>
      <c r="AV924" s="15" t="s">
        <v>175</v>
      </c>
      <c r="AW924" s="15" t="s">
        <v>33</v>
      </c>
      <c r="AX924" s="15" t="s">
        <v>79</v>
      </c>
      <c r="AY924" s="256" t="s">
        <v>166</v>
      </c>
    </row>
    <row r="925" s="12" customFormat="1" ht="22.8" customHeight="1">
      <c r="A925" s="12"/>
      <c r="B925" s="190"/>
      <c r="C925" s="191"/>
      <c r="D925" s="192" t="s">
        <v>70</v>
      </c>
      <c r="E925" s="204" t="s">
        <v>481</v>
      </c>
      <c r="F925" s="204" t="s">
        <v>903</v>
      </c>
      <c r="G925" s="191"/>
      <c r="H925" s="191"/>
      <c r="I925" s="194"/>
      <c r="J925" s="205">
        <f>BK925</f>
        <v>0</v>
      </c>
      <c r="K925" s="191"/>
      <c r="L925" s="196"/>
      <c r="M925" s="197"/>
      <c r="N925" s="198"/>
      <c r="O925" s="198"/>
      <c r="P925" s="199">
        <f>SUM(P926:P956)</f>
        <v>0</v>
      </c>
      <c r="Q925" s="198"/>
      <c r="R925" s="199">
        <f>SUM(R926:R956)</f>
        <v>0.18931401580000001</v>
      </c>
      <c r="S925" s="198"/>
      <c r="T925" s="200">
        <f>SUM(T926:T956)</f>
        <v>0.17266340000000002</v>
      </c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R925" s="201" t="s">
        <v>79</v>
      </c>
      <c r="AT925" s="202" t="s">
        <v>70</v>
      </c>
      <c r="AU925" s="202" t="s">
        <v>79</v>
      </c>
      <c r="AY925" s="201" t="s">
        <v>166</v>
      </c>
      <c r="BK925" s="203">
        <f>SUM(BK926:BK956)</f>
        <v>0</v>
      </c>
    </row>
    <row r="926" s="2" customFormat="1" ht="16.5" customHeight="1">
      <c r="A926" s="40"/>
      <c r="B926" s="41"/>
      <c r="C926" s="206" t="s">
        <v>904</v>
      </c>
      <c r="D926" s="206" t="s">
        <v>170</v>
      </c>
      <c r="E926" s="207" t="s">
        <v>905</v>
      </c>
      <c r="F926" s="208" t="s">
        <v>906</v>
      </c>
      <c r="G926" s="209" t="s">
        <v>199</v>
      </c>
      <c r="H926" s="210">
        <v>16.289000000000001</v>
      </c>
      <c r="I926" s="211"/>
      <c r="J926" s="212">
        <f>ROUND(I926*H926,2)</f>
        <v>0</v>
      </c>
      <c r="K926" s="208" t="s">
        <v>174</v>
      </c>
      <c r="L926" s="46"/>
      <c r="M926" s="213" t="s">
        <v>19</v>
      </c>
      <c r="N926" s="214" t="s">
        <v>42</v>
      </c>
      <c r="O926" s="86"/>
      <c r="P926" s="215">
        <f>O926*H926</f>
        <v>0</v>
      </c>
      <c r="Q926" s="215">
        <v>0</v>
      </c>
      <c r="R926" s="215">
        <f>Q926*H926</f>
        <v>0</v>
      </c>
      <c r="S926" s="215">
        <v>0</v>
      </c>
      <c r="T926" s="216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17" t="s">
        <v>175</v>
      </c>
      <c r="AT926" s="217" t="s">
        <v>170</v>
      </c>
      <c r="AU926" s="217" t="s">
        <v>81</v>
      </c>
      <c r="AY926" s="19" t="s">
        <v>166</v>
      </c>
      <c r="BE926" s="218">
        <f>IF(N926="základní",J926,0)</f>
        <v>0</v>
      </c>
      <c r="BF926" s="218">
        <f>IF(N926="snížená",J926,0)</f>
        <v>0</v>
      </c>
      <c r="BG926" s="218">
        <f>IF(N926="zákl. přenesená",J926,0)</f>
        <v>0</v>
      </c>
      <c r="BH926" s="218">
        <f>IF(N926="sníž. přenesená",J926,0)</f>
        <v>0</v>
      </c>
      <c r="BI926" s="218">
        <f>IF(N926="nulová",J926,0)</f>
        <v>0</v>
      </c>
      <c r="BJ926" s="19" t="s">
        <v>79</v>
      </c>
      <c r="BK926" s="218">
        <f>ROUND(I926*H926,2)</f>
        <v>0</v>
      </c>
      <c r="BL926" s="19" t="s">
        <v>175</v>
      </c>
      <c r="BM926" s="217" t="s">
        <v>907</v>
      </c>
    </row>
    <row r="927" s="2" customFormat="1">
      <c r="A927" s="40"/>
      <c r="B927" s="41"/>
      <c r="C927" s="42"/>
      <c r="D927" s="219" t="s">
        <v>176</v>
      </c>
      <c r="E927" s="42"/>
      <c r="F927" s="220" t="s">
        <v>908</v>
      </c>
      <c r="G927" s="42"/>
      <c r="H927" s="42"/>
      <c r="I927" s="221"/>
      <c r="J927" s="42"/>
      <c r="K927" s="42"/>
      <c r="L927" s="46"/>
      <c r="M927" s="222"/>
      <c r="N927" s="223"/>
      <c r="O927" s="86"/>
      <c r="P927" s="86"/>
      <c r="Q927" s="86"/>
      <c r="R927" s="86"/>
      <c r="S927" s="86"/>
      <c r="T927" s="87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T927" s="19" t="s">
        <v>176</v>
      </c>
      <c r="AU927" s="19" t="s">
        <v>81</v>
      </c>
    </row>
    <row r="928" s="13" customFormat="1">
      <c r="A928" s="13"/>
      <c r="B928" s="224"/>
      <c r="C928" s="225"/>
      <c r="D928" s="226" t="s">
        <v>178</v>
      </c>
      <c r="E928" s="227" t="s">
        <v>19</v>
      </c>
      <c r="F928" s="228" t="s">
        <v>179</v>
      </c>
      <c r="G928" s="225"/>
      <c r="H928" s="227" t="s">
        <v>19</v>
      </c>
      <c r="I928" s="229"/>
      <c r="J928" s="225"/>
      <c r="K928" s="225"/>
      <c r="L928" s="230"/>
      <c r="M928" s="231"/>
      <c r="N928" s="232"/>
      <c r="O928" s="232"/>
      <c r="P928" s="232"/>
      <c r="Q928" s="232"/>
      <c r="R928" s="232"/>
      <c r="S928" s="232"/>
      <c r="T928" s="23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4" t="s">
        <v>178</v>
      </c>
      <c r="AU928" s="234" t="s">
        <v>81</v>
      </c>
      <c r="AV928" s="13" t="s">
        <v>79</v>
      </c>
      <c r="AW928" s="13" t="s">
        <v>33</v>
      </c>
      <c r="AX928" s="13" t="s">
        <v>71</v>
      </c>
      <c r="AY928" s="234" t="s">
        <v>166</v>
      </c>
    </row>
    <row r="929" s="13" customFormat="1">
      <c r="A929" s="13"/>
      <c r="B929" s="224"/>
      <c r="C929" s="225"/>
      <c r="D929" s="226" t="s">
        <v>178</v>
      </c>
      <c r="E929" s="227" t="s">
        <v>19</v>
      </c>
      <c r="F929" s="228" t="s">
        <v>181</v>
      </c>
      <c r="G929" s="225"/>
      <c r="H929" s="227" t="s">
        <v>19</v>
      </c>
      <c r="I929" s="229"/>
      <c r="J929" s="225"/>
      <c r="K929" s="225"/>
      <c r="L929" s="230"/>
      <c r="M929" s="231"/>
      <c r="N929" s="232"/>
      <c r="O929" s="232"/>
      <c r="P929" s="232"/>
      <c r="Q929" s="232"/>
      <c r="R929" s="232"/>
      <c r="S929" s="232"/>
      <c r="T929" s="23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4" t="s">
        <v>178</v>
      </c>
      <c r="AU929" s="234" t="s">
        <v>81</v>
      </c>
      <c r="AV929" s="13" t="s">
        <v>79</v>
      </c>
      <c r="AW929" s="13" t="s">
        <v>33</v>
      </c>
      <c r="AX929" s="13" t="s">
        <v>71</v>
      </c>
      <c r="AY929" s="234" t="s">
        <v>166</v>
      </c>
    </row>
    <row r="930" s="13" customFormat="1">
      <c r="A930" s="13"/>
      <c r="B930" s="224"/>
      <c r="C930" s="225"/>
      <c r="D930" s="226" t="s">
        <v>178</v>
      </c>
      <c r="E930" s="227" t="s">
        <v>19</v>
      </c>
      <c r="F930" s="228" t="s">
        <v>348</v>
      </c>
      <c r="G930" s="225"/>
      <c r="H930" s="227" t="s">
        <v>19</v>
      </c>
      <c r="I930" s="229"/>
      <c r="J930" s="225"/>
      <c r="K930" s="225"/>
      <c r="L930" s="230"/>
      <c r="M930" s="231"/>
      <c r="N930" s="232"/>
      <c r="O930" s="232"/>
      <c r="P930" s="232"/>
      <c r="Q930" s="232"/>
      <c r="R930" s="232"/>
      <c r="S930" s="232"/>
      <c r="T930" s="23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4" t="s">
        <v>178</v>
      </c>
      <c r="AU930" s="234" t="s">
        <v>81</v>
      </c>
      <c r="AV930" s="13" t="s">
        <v>79</v>
      </c>
      <c r="AW930" s="13" t="s">
        <v>33</v>
      </c>
      <c r="AX930" s="13" t="s">
        <v>71</v>
      </c>
      <c r="AY930" s="234" t="s">
        <v>166</v>
      </c>
    </row>
    <row r="931" s="14" customFormat="1">
      <c r="A931" s="14"/>
      <c r="B931" s="235"/>
      <c r="C931" s="236"/>
      <c r="D931" s="226" t="s">
        <v>178</v>
      </c>
      <c r="E931" s="237" t="s">
        <v>19</v>
      </c>
      <c r="F931" s="238" t="s">
        <v>532</v>
      </c>
      <c r="G931" s="236"/>
      <c r="H931" s="239">
        <v>0.78000000000000003</v>
      </c>
      <c r="I931" s="240"/>
      <c r="J931" s="236"/>
      <c r="K931" s="236"/>
      <c r="L931" s="241"/>
      <c r="M931" s="242"/>
      <c r="N931" s="243"/>
      <c r="O931" s="243"/>
      <c r="P931" s="243"/>
      <c r="Q931" s="243"/>
      <c r="R931" s="243"/>
      <c r="S931" s="243"/>
      <c r="T931" s="244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45" t="s">
        <v>178</v>
      </c>
      <c r="AU931" s="245" t="s">
        <v>81</v>
      </c>
      <c r="AV931" s="14" t="s">
        <v>81</v>
      </c>
      <c r="AW931" s="14" t="s">
        <v>33</v>
      </c>
      <c r="AX931" s="14" t="s">
        <v>71</v>
      </c>
      <c r="AY931" s="245" t="s">
        <v>166</v>
      </c>
    </row>
    <row r="932" s="14" customFormat="1">
      <c r="A932" s="14"/>
      <c r="B932" s="235"/>
      <c r="C932" s="236"/>
      <c r="D932" s="226" t="s">
        <v>178</v>
      </c>
      <c r="E932" s="237" t="s">
        <v>19</v>
      </c>
      <c r="F932" s="238" t="s">
        <v>533</v>
      </c>
      <c r="G932" s="236"/>
      <c r="H932" s="239">
        <v>6.2930000000000001</v>
      </c>
      <c r="I932" s="240"/>
      <c r="J932" s="236"/>
      <c r="K932" s="236"/>
      <c r="L932" s="241"/>
      <c r="M932" s="242"/>
      <c r="N932" s="243"/>
      <c r="O932" s="243"/>
      <c r="P932" s="243"/>
      <c r="Q932" s="243"/>
      <c r="R932" s="243"/>
      <c r="S932" s="243"/>
      <c r="T932" s="24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45" t="s">
        <v>178</v>
      </c>
      <c r="AU932" s="245" t="s">
        <v>81</v>
      </c>
      <c r="AV932" s="14" t="s">
        <v>81</v>
      </c>
      <c r="AW932" s="14" t="s">
        <v>33</v>
      </c>
      <c r="AX932" s="14" t="s">
        <v>71</v>
      </c>
      <c r="AY932" s="245" t="s">
        <v>166</v>
      </c>
    </row>
    <row r="933" s="14" customFormat="1">
      <c r="A933" s="14"/>
      <c r="B933" s="235"/>
      <c r="C933" s="236"/>
      <c r="D933" s="226" t="s">
        <v>178</v>
      </c>
      <c r="E933" s="237" t="s">
        <v>19</v>
      </c>
      <c r="F933" s="238" t="s">
        <v>534</v>
      </c>
      <c r="G933" s="236"/>
      <c r="H933" s="239">
        <v>6.2930000000000001</v>
      </c>
      <c r="I933" s="240"/>
      <c r="J933" s="236"/>
      <c r="K933" s="236"/>
      <c r="L933" s="241"/>
      <c r="M933" s="242"/>
      <c r="N933" s="243"/>
      <c r="O933" s="243"/>
      <c r="P933" s="243"/>
      <c r="Q933" s="243"/>
      <c r="R933" s="243"/>
      <c r="S933" s="243"/>
      <c r="T933" s="24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5" t="s">
        <v>178</v>
      </c>
      <c r="AU933" s="245" t="s">
        <v>81</v>
      </c>
      <c r="AV933" s="14" t="s">
        <v>81</v>
      </c>
      <c r="AW933" s="14" t="s">
        <v>33</v>
      </c>
      <c r="AX933" s="14" t="s">
        <v>71</v>
      </c>
      <c r="AY933" s="245" t="s">
        <v>166</v>
      </c>
    </row>
    <row r="934" s="14" customFormat="1">
      <c r="A934" s="14"/>
      <c r="B934" s="235"/>
      <c r="C934" s="236"/>
      <c r="D934" s="226" t="s">
        <v>178</v>
      </c>
      <c r="E934" s="237" t="s">
        <v>19</v>
      </c>
      <c r="F934" s="238" t="s">
        <v>535</v>
      </c>
      <c r="G934" s="236"/>
      <c r="H934" s="239">
        <v>2.923</v>
      </c>
      <c r="I934" s="240"/>
      <c r="J934" s="236"/>
      <c r="K934" s="236"/>
      <c r="L934" s="241"/>
      <c r="M934" s="242"/>
      <c r="N934" s="243"/>
      <c r="O934" s="243"/>
      <c r="P934" s="243"/>
      <c r="Q934" s="243"/>
      <c r="R934" s="243"/>
      <c r="S934" s="243"/>
      <c r="T934" s="24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5" t="s">
        <v>178</v>
      </c>
      <c r="AU934" s="245" t="s">
        <v>81</v>
      </c>
      <c r="AV934" s="14" t="s">
        <v>81</v>
      </c>
      <c r="AW934" s="14" t="s">
        <v>33</v>
      </c>
      <c r="AX934" s="14" t="s">
        <v>71</v>
      </c>
      <c r="AY934" s="245" t="s">
        <v>166</v>
      </c>
    </row>
    <row r="935" s="15" customFormat="1">
      <c r="A935" s="15"/>
      <c r="B935" s="246"/>
      <c r="C935" s="247"/>
      <c r="D935" s="226" t="s">
        <v>178</v>
      </c>
      <c r="E935" s="248" t="s">
        <v>19</v>
      </c>
      <c r="F935" s="249" t="s">
        <v>183</v>
      </c>
      <c r="G935" s="247"/>
      <c r="H935" s="250">
        <v>16.289000000000001</v>
      </c>
      <c r="I935" s="251"/>
      <c r="J935" s="247"/>
      <c r="K935" s="247"/>
      <c r="L935" s="252"/>
      <c r="M935" s="253"/>
      <c r="N935" s="254"/>
      <c r="O935" s="254"/>
      <c r="P935" s="254"/>
      <c r="Q935" s="254"/>
      <c r="R935" s="254"/>
      <c r="S935" s="254"/>
      <c r="T935" s="25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56" t="s">
        <v>178</v>
      </c>
      <c r="AU935" s="256" t="s">
        <v>81</v>
      </c>
      <c r="AV935" s="15" t="s">
        <v>175</v>
      </c>
      <c r="AW935" s="15" t="s">
        <v>33</v>
      </c>
      <c r="AX935" s="15" t="s">
        <v>79</v>
      </c>
      <c r="AY935" s="256" t="s">
        <v>166</v>
      </c>
    </row>
    <row r="936" s="2" customFormat="1" ht="24.15" customHeight="1">
      <c r="A936" s="40"/>
      <c r="B936" s="41"/>
      <c r="C936" s="206" t="s">
        <v>540</v>
      </c>
      <c r="D936" s="206" t="s">
        <v>170</v>
      </c>
      <c r="E936" s="207" t="s">
        <v>909</v>
      </c>
      <c r="F936" s="208" t="s">
        <v>910</v>
      </c>
      <c r="G936" s="209" t="s">
        <v>199</v>
      </c>
      <c r="H936" s="210">
        <v>16.289000000000001</v>
      </c>
      <c r="I936" s="211"/>
      <c r="J936" s="212">
        <f>ROUND(I936*H936,2)</f>
        <v>0</v>
      </c>
      <c r="K936" s="208" t="s">
        <v>174</v>
      </c>
      <c r="L936" s="46"/>
      <c r="M936" s="213" t="s">
        <v>19</v>
      </c>
      <c r="N936" s="214" t="s">
        <v>42</v>
      </c>
      <c r="O936" s="86"/>
      <c r="P936" s="215">
        <f>O936*H936</f>
        <v>0</v>
      </c>
      <c r="Q936" s="215">
        <v>0</v>
      </c>
      <c r="R936" s="215">
        <f>Q936*H936</f>
        <v>0</v>
      </c>
      <c r="S936" s="215">
        <v>0.0106</v>
      </c>
      <c r="T936" s="216">
        <f>S936*H936</f>
        <v>0.17266340000000002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17" t="s">
        <v>175</v>
      </c>
      <c r="AT936" s="217" t="s">
        <v>170</v>
      </c>
      <c r="AU936" s="217" t="s">
        <v>81</v>
      </c>
      <c r="AY936" s="19" t="s">
        <v>166</v>
      </c>
      <c r="BE936" s="218">
        <f>IF(N936="základní",J936,0)</f>
        <v>0</v>
      </c>
      <c r="BF936" s="218">
        <f>IF(N936="snížená",J936,0)</f>
        <v>0</v>
      </c>
      <c r="BG936" s="218">
        <f>IF(N936="zákl. přenesená",J936,0)</f>
        <v>0</v>
      </c>
      <c r="BH936" s="218">
        <f>IF(N936="sníž. přenesená",J936,0)</f>
        <v>0</v>
      </c>
      <c r="BI936" s="218">
        <f>IF(N936="nulová",J936,0)</f>
        <v>0</v>
      </c>
      <c r="BJ936" s="19" t="s">
        <v>79</v>
      </c>
      <c r="BK936" s="218">
        <f>ROUND(I936*H936,2)</f>
        <v>0</v>
      </c>
      <c r="BL936" s="19" t="s">
        <v>175</v>
      </c>
      <c r="BM936" s="217" t="s">
        <v>911</v>
      </c>
    </row>
    <row r="937" s="2" customFormat="1">
      <c r="A937" s="40"/>
      <c r="B937" s="41"/>
      <c r="C937" s="42"/>
      <c r="D937" s="219" t="s">
        <v>176</v>
      </c>
      <c r="E937" s="42"/>
      <c r="F937" s="220" t="s">
        <v>912</v>
      </c>
      <c r="G937" s="42"/>
      <c r="H937" s="42"/>
      <c r="I937" s="221"/>
      <c r="J937" s="42"/>
      <c r="K937" s="42"/>
      <c r="L937" s="46"/>
      <c r="M937" s="222"/>
      <c r="N937" s="223"/>
      <c r="O937" s="86"/>
      <c r="P937" s="86"/>
      <c r="Q937" s="86"/>
      <c r="R937" s="86"/>
      <c r="S937" s="86"/>
      <c r="T937" s="87"/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T937" s="19" t="s">
        <v>176</v>
      </c>
      <c r="AU937" s="19" t="s">
        <v>81</v>
      </c>
    </row>
    <row r="938" s="13" customFormat="1">
      <c r="A938" s="13"/>
      <c r="B938" s="224"/>
      <c r="C938" s="225"/>
      <c r="D938" s="226" t="s">
        <v>178</v>
      </c>
      <c r="E938" s="227" t="s">
        <v>19</v>
      </c>
      <c r="F938" s="228" t="s">
        <v>179</v>
      </c>
      <c r="G938" s="225"/>
      <c r="H938" s="227" t="s">
        <v>19</v>
      </c>
      <c r="I938" s="229"/>
      <c r="J938" s="225"/>
      <c r="K938" s="225"/>
      <c r="L938" s="230"/>
      <c r="M938" s="231"/>
      <c r="N938" s="232"/>
      <c r="O938" s="232"/>
      <c r="P938" s="232"/>
      <c r="Q938" s="232"/>
      <c r="R938" s="232"/>
      <c r="S938" s="232"/>
      <c r="T938" s="23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4" t="s">
        <v>178</v>
      </c>
      <c r="AU938" s="234" t="s">
        <v>81</v>
      </c>
      <c r="AV938" s="13" t="s">
        <v>79</v>
      </c>
      <c r="AW938" s="13" t="s">
        <v>33</v>
      </c>
      <c r="AX938" s="13" t="s">
        <v>71</v>
      </c>
      <c r="AY938" s="234" t="s">
        <v>166</v>
      </c>
    </row>
    <row r="939" s="13" customFormat="1">
      <c r="A939" s="13"/>
      <c r="B939" s="224"/>
      <c r="C939" s="225"/>
      <c r="D939" s="226" t="s">
        <v>178</v>
      </c>
      <c r="E939" s="227" t="s">
        <v>19</v>
      </c>
      <c r="F939" s="228" t="s">
        <v>181</v>
      </c>
      <c r="G939" s="225"/>
      <c r="H939" s="227" t="s">
        <v>19</v>
      </c>
      <c r="I939" s="229"/>
      <c r="J939" s="225"/>
      <c r="K939" s="225"/>
      <c r="L939" s="230"/>
      <c r="M939" s="231"/>
      <c r="N939" s="232"/>
      <c r="O939" s="232"/>
      <c r="P939" s="232"/>
      <c r="Q939" s="232"/>
      <c r="R939" s="232"/>
      <c r="S939" s="232"/>
      <c r="T939" s="23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4" t="s">
        <v>178</v>
      </c>
      <c r="AU939" s="234" t="s">
        <v>81</v>
      </c>
      <c r="AV939" s="13" t="s">
        <v>79</v>
      </c>
      <c r="AW939" s="13" t="s">
        <v>33</v>
      </c>
      <c r="AX939" s="13" t="s">
        <v>71</v>
      </c>
      <c r="AY939" s="234" t="s">
        <v>166</v>
      </c>
    </row>
    <row r="940" s="13" customFormat="1">
      <c r="A940" s="13"/>
      <c r="B940" s="224"/>
      <c r="C940" s="225"/>
      <c r="D940" s="226" t="s">
        <v>178</v>
      </c>
      <c r="E940" s="227" t="s">
        <v>19</v>
      </c>
      <c r="F940" s="228" t="s">
        <v>348</v>
      </c>
      <c r="G940" s="225"/>
      <c r="H940" s="227" t="s">
        <v>19</v>
      </c>
      <c r="I940" s="229"/>
      <c r="J940" s="225"/>
      <c r="K940" s="225"/>
      <c r="L940" s="230"/>
      <c r="M940" s="231"/>
      <c r="N940" s="232"/>
      <c r="O940" s="232"/>
      <c r="P940" s="232"/>
      <c r="Q940" s="232"/>
      <c r="R940" s="232"/>
      <c r="S940" s="232"/>
      <c r="T940" s="23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4" t="s">
        <v>178</v>
      </c>
      <c r="AU940" s="234" t="s">
        <v>81</v>
      </c>
      <c r="AV940" s="13" t="s">
        <v>79</v>
      </c>
      <c r="AW940" s="13" t="s">
        <v>33</v>
      </c>
      <c r="AX940" s="13" t="s">
        <v>71</v>
      </c>
      <c r="AY940" s="234" t="s">
        <v>166</v>
      </c>
    </row>
    <row r="941" s="14" customFormat="1">
      <c r="A941" s="14"/>
      <c r="B941" s="235"/>
      <c r="C941" s="236"/>
      <c r="D941" s="226" t="s">
        <v>178</v>
      </c>
      <c r="E941" s="237" t="s">
        <v>19</v>
      </c>
      <c r="F941" s="238" t="s">
        <v>532</v>
      </c>
      <c r="G941" s="236"/>
      <c r="H941" s="239">
        <v>0.78000000000000003</v>
      </c>
      <c r="I941" s="240"/>
      <c r="J941" s="236"/>
      <c r="K941" s="236"/>
      <c r="L941" s="241"/>
      <c r="M941" s="242"/>
      <c r="N941" s="243"/>
      <c r="O941" s="243"/>
      <c r="P941" s="243"/>
      <c r="Q941" s="243"/>
      <c r="R941" s="243"/>
      <c r="S941" s="243"/>
      <c r="T941" s="244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5" t="s">
        <v>178</v>
      </c>
      <c r="AU941" s="245" t="s">
        <v>81</v>
      </c>
      <c r="AV941" s="14" t="s">
        <v>81</v>
      </c>
      <c r="AW941" s="14" t="s">
        <v>33</v>
      </c>
      <c r="AX941" s="14" t="s">
        <v>71</v>
      </c>
      <c r="AY941" s="245" t="s">
        <v>166</v>
      </c>
    </row>
    <row r="942" s="14" customFormat="1">
      <c r="A942" s="14"/>
      <c r="B942" s="235"/>
      <c r="C942" s="236"/>
      <c r="D942" s="226" t="s">
        <v>178</v>
      </c>
      <c r="E942" s="237" t="s">
        <v>19</v>
      </c>
      <c r="F942" s="238" t="s">
        <v>533</v>
      </c>
      <c r="G942" s="236"/>
      <c r="H942" s="239">
        <v>6.2930000000000001</v>
      </c>
      <c r="I942" s="240"/>
      <c r="J942" s="236"/>
      <c r="K942" s="236"/>
      <c r="L942" s="241"/>
      <c r="M942" s="242"/>
      <c r="N942" s="243"/>
      <c r="O942" s="243"/>
      <c r="P942" s="243"/>
      <c r="Q942" s="243"/>
      <c r="R942" s="243"/>
      <c r="S942" s="243"/>
      <c r="T942" s="24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5" t="s">
        <v>178</v>
      </c>
      <c r="AU942" s="245" t="s">
        <v>81</v>
      </c>
      <c r="AV942" s="14" t="s">
        <v>81</v>
      </c>
      <c r="AW942" s="14" t="s">
        <v>33</v>
      </c>
      <c r="AX942" s="14" t="s">
        <v>71</v>
      </c>
      <c r="AY942" s="245" t="s">
        <v>166</v>
      </c>
    </row>
    <row r="943" s="14" customFormat="1">
      <c r="A943" s="14"/>
      <c r="B943" s="235"/>
      <c r="C943" s="236"/>
      <c r="D943" s="226" t="s">
        <v>178</v>
      </c>
      <c r="E943" s="237" t="s">
        <v>19</v>
      </c>
      <c r="F943" s="238" t="s">
        <v>534</v>
      </c>
      <c r="G943" s="236"/>
      <c r="H943" s="239">
        <v>6.2930000000000001</v>
      </c>
      <c r="I943" s="240"/>
      <c r="J943" s="236"/>
      <c r="K943" s="236"/>
      <c r="L943" s="241"/>
      <c r="M943" s="242"/>
      <c r="N943" s="243"/>
      <c r="O943" s="243"/>
      <c r="P943" s="243"/>
      <c r="Q943" s="243"/>
      <c r="R943" s="243"/>
      <c r="S943" s="243"/>
      <c r="T943" s="244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5" t="s">
        <v>178</v>
      </c>
      <c r="AU943" s="245" t="s">
        <v>81</v>
      </c>
      <c r="AV943" s="14" t="s">
        <v>81</v>
      </c>
      <c r="AW943" s="14" t="s">
        <v>33</v>
      </c>
      <c r="AX943" s="14" t="s">
        <v>71</v>
      </c>
      <c r="AY943" s="245" t="s">
        <v>166</v>
      </c>
    </row>
    <row r="944" s="14" customFormat="1">
      <c r="A944" s="14"/>
      <c r="B944" s="235"/>
      <c r="C944" s="236"/>
      <c r="D944" s="226" t="s">
        <v>178</v>
      </c>
      <c r="E944" s="237" t="s">
        <v>19</v>
      </c>
      <c r="F944" s="238" t="s">
        <v>535</v>
      </c>
      <c r="G944" s="236"/>
      <c r="H944" s="239">
        <v>2.923</v>
      </c>
      <c r="I944" s="240"/>
      <c r="J944" s="236"/>
      <c r="K944" s="236"/>
      <c r="L944" s="241"/>
      <c r="M944" s="242"/>
      <c r="N944" s="243"/>
      <c r="O944" s="243"/>
      <c r="P944" s="243"/>
      <c r="Q944" s="243"/>
      <c r="R944" s="243"/>
      <c r="S944" s="243"/>
      <c r="T944" s="24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5" t="s">
        <v>178</v>
      </c>
      <c r="AU944" s="245" t="s">
        <v>81</v>
      </c>
      <c r="AV944" s="14" t="s">
        <v>81</v>
      </c>
      <c r="AW944" s="14" t="s">
        <v>33</v>
      </c>
      <c r="AX944" s="14" t="s">
        <v>71</v>
      </c>
      <c r="AY944" s="245" t="s">
        <v>166</v>
      </c>
    </row>
    <row r="945" s="15" customFormat="1">
      <c r="A945" s="15"/>
      <c r="B945" s="246"/>
      <c r="C945" s="247"/>
      <c r="D945" s="226" t="s">
        <v>178</v>
      </c>
      <c r="E945" s="248" t="s">
        <v>19</v>
      </c>
      <c r="F945" s="249" t="s">
        <v>183</v>
      </c>
      <c r="G945" s="247"/>
      <c r="H945" s="250">
        <v>16.289000000000001</v>
      </c>
      <c r="I945" s="251"/>
      <c r="J945" s="247"/>
      <c r="K945" s="247"/>
      <c r="L945" s="252"/>
      <c r="M945" s="253"/>
      <c r="N945" s="254"/>
      <c r="O945" s="254"/>
      <c r="P945" s="254"/>
      <c r="Q945" s="254"/>
      <c r="R945" s="254"/>
      <c r="S945" s="254"/>
      <c r="T945" s="25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56" t="s">
        <v>178</v>
      </c>
      <c r="AU945" s="256" t="s">
        <v>81</v>
      </c>
      <c r="AV945" s="15" t="s">
        <v>175</v>
      </c>
      <c r="AW945" s="15" t="s">
        <v>33</v>
      </c>
      <c r="AX945" s="15" t="s">
        <v>79</v>
      </c>
      <c r="AY945" s="256" t="s">
        <v>166</v>
      </c>
    </row>
    <row r="946" s="2" customFormat="1" ht="21.75" customHeight="1">
      <c r="A946" s="40"/>
      <c r="B946" s="41"/>
      <c r="C946" s="206" t="s">
        <v>913</v>
      </c>
      <c r="D946" s="206" t="s">
        <v>170</v>
      </c>
      <c r="E946" s="207" t="s">
        <v>914</v>
      </c>
      <c r="F946" s="208" t="s">
        <v>915</v>
      </c>
      <c r="G946" s="209" t="s">
        <v>199</v>
      </c>
      <c r="H946" s="210">
        <v>16.289000000000001</v>
      </c>
      <c r="I946" s="211"/>
      <c r="J946" s="212">
        <f>ROUND(I946*H946,2)</f>
        <v>0</v>
      </c>
      <c r="K946" s="208" t="s">
        <v>174</v>
      </c>
      <c r="L946" s="46"/>
      <c r="M946" s="213" t="s">
        <v>19</v>
      </c>
      <c r="N946" s="214" t="s">
        <v>42</v>
      </c>
      <c r="O946" s="86"/>
      <c r="P946" s="215">
        <f>O946*H946</f>
        <v>0</v>
      </c>
      <c r="Q946" s="215">
        <v>0.011622199999999999</v>
      </c>
      <c r="R946" s="215">
        <f>Q946*H946</f>
        <v>0.18931401580000001</v>
      </c>
      <c r="S946" s="215">
        <v>0</v>
      </c>
      <c r="T946" s="216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17" t="s">
        <v>175</v>
      </c>
      <c r="AT946" s="217" t="s">
        <v>170</v>
      </c>
      <c r="AU946" s="217" t="s">
        <v>81</v>
      </c>
      <c r="AY946" s="19" t="s">
        <v>166</v>
      </c>
      <c r="BE946" s="218">
        <f>IF(N946="základní",J946,0)</f>
        <v>0</v>
      </c>
      <c r="BF946" s="218">
        <f>IF(N946="snížená",J946,0)</f>
        <v>0</v>
      </c>
      <c r="BG946" s="218">
        <f>IF(N946="zákl. přenesená",J946,0)</f>
        <v>0</v>
      </c>
      <c r="BH946" s="218">
        <f>IF(N946="sníž. přenesená",J946,0)</f>
        <v>0</v>
      </c>
      <c r="BI946" s="218">
        <f>IF(N946="nulová",J946,0)</f>
        <v>0</v>
      </c>
      <c r="BJ946" s="19" t="s">
        <v>79</v>
      </c>
      <c r="BK946" s="218">
        <f>ROUND(I946*H946,2)</f>
        <v>0</v>
      </c>
      <c r="BL946" s="19" t="s">
        <v>175</v>
      </c>
      <c r="BM946" s="217" t="s">
        <v>916</v>
      </c>
    </row>
    <row r="947" s="2" customFormat="1">
      <c r="A947" s="40"/>
      <c r="B947" s="41"/>
      <c r="C947" s="42"/>
      <c r="D947" s="219" t="s">
        <v>176</v>
      </c>
      <c r="E947" s="42"/>
      <c r="F947" s="220" t="s">
        <v>917</v>
      </c>
      <c r="G947" s="42"/>
      <c r="H947" s="42"/>
      <c r="I947" s="221"/>
      <c r="J947" s="42"/>
      <c r="K947" s="42"/>
      <c r="L947" s="46"/>
      <c r="M947" s="222"/>
      <c r="N947" s="223"/>
      <c r="O947" s="86"/>
      <c r="P947" s="86"/>
      <c r="Q947" s="86"/>
      <c r="R947" s="86"/>
      <c r="S947" s="86"/>
      <c r="T947" s="87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9" t="s">
        <v>176</v>
      </c>
      <c r="AU947" s="19" t="s">
        <v>81</v>
      </c>
    </row>
    <row r="948" s="2" customFormat="1" ht="24.15" customHeight="1">
      <c r="A948" s="40"/>
      <c r="B948" s="41"/>
      <c r="C948" s="206" t="s">
        <v>546</v>
      </c>
      <c r="D948" s="206" t="s">
        <v>170</v>
      </c>
      <c r="E948" s="207" t="s">
        <v>918</v>
      </c>
      <c r="F948" s="208" t="s">
        <v>919</v>
      </c>
      <c r="G948" s="209" t="s">
        <v>332</v>
      </c>
      <c r="H948" s="210">
        <v>78.469999999999999</v>
      </c>
      <c r="I948" s="211"/>
      <c r="J948" s="212">
        <f>ROUND(I948*H948,2)</f>
        <v>0</v>
      </c>
      <c r="K948" s="208" t="s">
        <v>19</v>
      </c>
      <c r="L948" s="46"/>
      <c r="M948" s="213" t="s">
        <v>19</v>
      </c>
      <c r="N948" s="214" t="s">
        <v>42</v>
      </c>
      <c r="O948" s="86"/>
      <c r="P948" s="215">
        <f>O948*H948</f>
        <v>0</v>
      </c>
      <c r="Q948" s="215">
        <v>0</v>
      </c>
      <c r="R948" s="215">
        <f>Q948*H948</f>
        <v>0</v>
      </c>
      <c r="S948" s="215">
        <v>0</v>
      </c>
      <c r="T948" s="216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17" t="s">
        <v>175</v>
      </c>
      <c r="AT948" s="217" t="s">
        <v>170</v>
      </c>
      <c r="AU948" s="217" t="s">
        <v>81</v>
      </c>
      <c r="AY948" s="19" t="s">
        <v>166</v>
      </c>
      <c r="BE948" s="218">
        <f>IF(N948="základní",J948,0)</f>
        <v>0</v>
      </c>
      <c r="BF948" s="218">
        <f>IF(N948="snížená",J948,0)</f>
        <v>0</v>
      </c>
      <c r="BG948" s="218">
        <f>IF(N948="zákl. přenesená",J948,0)</f>
        <v>0</v>
      </c>
      <c r="BH948" s="218">
        <f>IF(N948="sníž. přenesená",J948,0)</f>
        <v>0</v>
      </c>
      <c r="BI948" s="218">
        <f>IF(N948="nulová",J948,0)</f>
        <v>0</v>
      </c>
      <c r="BJ948" s="19" t="s">
        <v>79</v>
      </c>
      <c r="BK948" s="218">
        <f>ROUND(I948*H948,2)</f>
        <v>0</v>
      </c>
      <c r="BL948" s="19" t="s">
        <v>175</v>
      </c>
      <c r="BM948" s="217" t="s">
        <v>920</v>
      </c>
    </row>
    <row r="949" s="13" customFormat="1">
      <c r="A949" s="13"/>
      <c r="B949" s="224"/>
      <c r="C949" s="225"/>
      <c r="D949" s="226" t="s">
        <v>178</v>
      </c>
      <c r="E949" s="227" t="s">
        <v>19</v>
      </c>
      <c r="F949" s="228" t="s">
        <v>179</v>
      </c>
      <c r="G949" s="225"/>
      <c r="H949" s="227" t="s">
        <v>19</v>
      </c>
      <c r="I949" s="229"/>
      <c r="J949" s="225"/>
      <c r="K949" s="225"/>
      <c r="L949" s="230"/>
      <c r="M949" s="231"/>
      <c r="N949" s="232"/>
      <c r="O949" s="232"/>
      <c r="P949" s="232"/>
      <c r="Q949" s="232"/>
      <c r="R949" s="232"/>
      <c r="S949" s="232"/>
      <c r="T949" s="23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4" t="s">
        <v>178</v>
      </c>
      <c r="AU949" s="234" t="s">
        <v>81</v>
      </c>
      <c r="AV949" s="13" t="s">
        <v>79</v>
      </c>
      <c r="AW949" s="13" t="s">
        <v>33</v>
      </c>
      <c r="AX949" s="13" t="s">
        <v>71</v>
      </c>
      <c r="AY949" s="234" t="s">
        <v>166</v>
      </c>
    </row>
    <row r="950" s="13" customFormat="1">
      <c r="A950" s="13"/>
      <c r="B950" s="224"/>
      <c r="C950" s="225"/>
      <c r="D950" s="226" t="s">
        <v>178</v>
      </c>
      <c r="E950" s="227" t="s">
        <v>19</v>
      </c>
      <c r="F950" s="228" t="s">
        <v>181</v>
      </c>
      <c r="G950" s="225"/>
      <c r="H950" s="227" t="s">
        <v>19</v>
      </c>
      <c r="I950" s="229"/>
      <c r="J950" s="225"/>
      <c r="K950" s="225"/>
      <c r="L950" s="230"/>
      <c r="M950" s="231"/>
      <c r="N950" s="232"/>
      <c r="O950" s="232"/>
      <c r="P950" s="232"/>
      <c r="Q950" s="232"/>
      <c r="R950" s="232"/>
      <c r="S950" s="232"/>
      <c r="T950" s="23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4" t="s">
        <v>178</v>
      </c>
      <c r="AU950" s="234" t="s">
        <v>81</v>
      </c>
      <c r="AV950" s="13" t="s">
        <v>79</v>
      </c>
      <c r="AW950" s="13" t="s">
        <v>33</v>
      </c>
      <c r="AX950" s="13" t="s">
        <v>71</v>
      </c>
      <c r="AY950" s="234" t="s">
        <v>166</v>
      </c>
    </row>
    <row r="951" s="13" customFormat="1">
      <c r="A951" s="13"/>
      <c r="B951" s="224"/>
      <c r="C951" s="225"/>
      <c r="D951" s="226" t="s">
        <v>178</v>
      </c>
      <c r="E951" s="227" t="s">
        <v>19</v>
      </c>
      <c r="F951" s="228" t="s">
        <v>921</v>
      </c>
      <c r="G951" s="225"/>
      <c r="H951" s="227" t="s">
        <v>19</v>
      </c>
      <c r="I951" s="229"/>
      <c r="J951" s="225"/>
      <c r="K951" s="225"/>
      <c r="L951" s="230"/>
      <c r="M951" s="231"/>
      <c r="N951" s="232"/>
      <c r="O951" s="232"/>
      <c r="P951" s="232"/>
      <c r="Q951" s="232"/>
      <c r="R951" s="232"/>
      <c r="S951" s="232"/>
      <c r="T951" s="23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4" t="s">
        <v>178</v>
      </c>
      <c r="AU951" s="234" t="s">
        <v>81</v>
      </c>
      <c r="AV951" s="13" t="s">
        <v>79</v>
      </c>
      <c r="AW951" s="13" t="s">
        <v>33</v>
      </c>
      <c r="AX951" s="13" t="s">
        <v>71</v>
      </c>
      <c r="AY951" s="234" t="s">
        <v>166</v>
      </c>
    </row>
    <row r="952" s="13" customFormat="1">
      <c r="A952" s="13"/>
      <c r="B952" s="224"/>
      <c r="C952" s="225"/>
      <c r="D952" s="226" t="s">
        <v>178</v>
      </c>
      <c r="E952" s="227" t="s">
        <v>19</v>
      </c>
      <c r="F952" s="228" t="s">
        <v>922</v>
      </c>
      <c r="G952" s="225"/>
      <c r="H952" s="227" t="s">
        <v>19</v>
      </c>
      <c r="I952" s="229"/>
      <c r="J952" s="225"/>
      <c r="K952" s="225"/>
      <c r="L952" s="230"/>
      <c r="M952" s="231"/>
      <c r="N952" s="232"/>
      <c r="O952" s="232"/>
      <c r="P952" s="232"/>
      <c r="Q952" s="232"/>
      <c r="R952" s="232"/>
      <c r="S952" s="232"/>
      <c r="T952" s="23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4" t="s">
        <v>178</v>
      </c>
      <c r="AU952" s="234" t="s">
        <v>81</v>
      </c>
      <c r="AV952" s="13" t="s">
        <v>79</v>
      </c>
      <c r="AW952" s="13" t="s">
        <v>33</v>
      </c>
      <c r="AX952" s="13" t="s">
        <v>71</v>
      </c>
      <c r="AY952" s="234" t="s">
        <v>166</v>
      </c>
    </row>
    <row r="953" s="13" customFormat="1">
      <c r="A953" s="13"/>
      <c r="B953" s="224"/>
      <c r="C953" s="225"/>
      <c r="D953" s="226" t="s">
        <v>178</v>
      </c>
      <c r="E953" s="227" t="s">
        <v>19</v>
      </c>
      <c r="F953" s="228" t="s">
        <v>923</v>
      </c>
      <c r="G953" s="225"/>
      <c r="H953" s="227" t="s">
        <v>19</v>
      </c>
      <c r="I953" s="229"/>
      <c r="J953" s="225"/>
      <c r="K953" s="225"/>
      <c r="L953" s="230"/>
      <c r="M953" s="231"/>
      <c r="N953" s="232"/>
      <c r="O953" s="232"/>
      <c r="P953" s="232"/>
      <c r="Q953" s="232"/>
      <c r="R953" s="232"/>
      <c r="S953" s="232"/>
      <c r="T953" s="23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4" t="s">
        <v>178</v>
      </c>
      <c r="AU953" s="234" t="s">
        <v>81</v>
      </c>
      <c r="AV953" s="13" t="s">
        <v>79</v>
      </c>
      <c r="AW953" s="13" t="s">
        <v>33</v>
      </c>
      <c r="AX953" s="13" t="s">
        <v>71</v>
      </c>
      <c r="AY953" s="234" t="s">
        <v>166</v>
      </c>
    </row>
    <row r="954" s="13" customFormat="1">
      <c r="A954" s="13"/>
      <c r="B954" s="224"/>
      <c r="C954" s="225"/>
      <c r="D954" s="226" t="s">
        <v>178</v>
      </c>
      <c r="E954" s="227" t="s">
        <v>19</v>
      </c>
      <c r="F954" s="228" t="s">
        <v>181</v>
      </c>
      <c r="G954" s="225"/>
      <c r="H954" s="227" t="s">
        <v>19</v>
      </c>
      <c r="I954" s="229"/>
      <c r="J954" s="225"/>
      <c r="K954" s="225"/>
      <c r="L954" s="230"/>
      <c r="M954" s="231"/>
      <c r="N954" s="232"/>
      <c r="O954" s="232"/>
      <c r="P954" s="232"/>
      <c r="Q954" s="232"/>
      <c r="R954" s="232"/>
      <c r="S954" s="232"/>
      <c r="T954" s="23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4" t="s">
        <v>178</v>
      </c>
      <c r="AU954" s="234" t="s">
        <v>81</v>
      </c>
      <c r="AV954" s="13" t="s">
        <v>79</v>
      </c>
      <c r="AW954" s="13" t="s">
        <v>33</v>
      </c>
      <c r="AX954" s="13" t="s">
        <v>71</v>
      </c>
      <c r="AY954" s="234" t="s">
        <v>166</v>
      </c>
    </row>
    <row r="955" s="14" customFormat="1">
      <c r="A955" s="14"/>
      <c r="B955" s="235"/>
      <c r="C955" s="236"/>
      <c r="D955" s="226" t="s">
        <v>178</v>
      </c>
      <c r="E955" s="237" t="s">
        <v>19</v>
      </c>
      <c r="F955" s="238" t="s">
        <v>924</v>
      </c>
      <c r="G955" s="236"/>
      <c r="H955" s="239">
        <v>78.469999999999999</v>
      </c>
      <c r="I955" s="240"/>
      <c r="J955" s="236"/>
      <c r="K955" s="236"/>
      <c r="L955" s="241"/>
      <c r="M955" s="242"/>
      <c r="N955" s="243"/>
      <c r="O955" s="243"/>
      <c r="P955" s="243"/>
      <c r="Q955" s="243"/>
      <c r="R955" s="243"/>
      <c r="S955" s="243"/>
      <c r="T955" s="24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5" t="s">
        <v>178</v>
      </c>
      <c r="AU955" s="245" t="s">
        <v>81</v>
      </c>
      <c r="AV955" s="14" t="s">
        <v>81</v>
      </c>
      <c r="AW955" s="14" t="s">
        <v>33</v>
      </c>
      <c r="AX955" s="14" t="s">
        <v>71</v>
      </c>
      <c r="AY955" s="245" t="s">
        <v>166</v>
      </c>
    </row>
    <row r="956" s="15" customFormat="1">
      <c r="A956" s="15"/>
      <c r="B956" s="246"/>
      <c r="C956" s="247"/>
      <c r="D956" s="226" t="s">
        <v>178</v>
      </c>
      <c r="E956" s="248" t="s">
        <v>19</v>
      </c>
      <c r="F956" s="249" t="s">
        <v>183</v>
      </c>
      <c r="G956" s="247"/>
      <c r="H956" s="250">
        <v>78.469999999999999</v>
      </c>
      <c r="I956" s="251"/>
      <c r="J956" s="247"/>
      <c r="K956" s="247"/>
      <c r="L956" s="252"/>
      <c r="M956" s="253"/>
      <c r="N956" s="254"/>
      <c r="O956" s="254"/>
      <c r="P956" s="254"/>
      <c r="Q956" s="254"/>
      <c r="R956" s="254"/>
      <c r="S956" s="254"/>
      <c r="T956" s="25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56" t="s">
        <v>178</v>
      </c>
      <c r="AU956" s="256" t="s">
        <v>81</v>
      </c>
      <c r="AV956" s="15" t="s">
        <v>175</v>
      </c>
      <c r="AW956" s="15" t="s">
        <v>33</v>
      </c>
      <c r="AX956" s="15" t="s">
        <v>79</v>
      </c>
      <c r="AY956" s="256" t="s">
        <v>166</v>
      </c>
    </row>
    <row r="957" s="12" customFormat="1" ht="22.8" customHeight="1">
      <c r="A957" s="12"/>
      <c r="B957" s="190"/>
      <c r="C957" s="191"/>
      <c r="D957" s="192" t="s">
        <v>70</v>
      </c>
      <c r="E957" s="204" t="s">
        <v>789</v>
      </c>
      <c r="F957" s="204" t="s">
        <v>925</v>
      </c>
      <c r="G957" s="191"/>
      <c r="H957" s="191"/>
      <c r="I957" s="194"/>
      <c r="J957" s="205">
        <f>BK957</f>
        <v>0</v>
      </c>
      <c r="K957" s="191"/>
      <c r="L957" s="196"/>
      <c r="M957" s="197"/>
      <c r="N957" s="198"/>
      <c r="O957" s="198"/>
      <c r="P957" s="199">
        <f>SUM(P958:P967)</f>
        <v>0</v>
      </c>
      <c r="Q957" s="198"/>
      <c r="R957" s="199">
        <f>SUM(R958:R967)</f>
        <v>0</v>
      </c>
      <c r="S957" s="198"/>
      <c r="T957" s="200">
        <f>SUM(T958:T967)</f>
        <v>0</v>
      </c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R957" s="201" t="s">
        <v>79</v>
      </c>
      <c r="AT957" s="202" t="s">
        <v>70</v>
      </c>
      <c r="AU957" s="202" t="s">
        <v>79</v>
      </c>
      <c r="AY957" s="201" t="s">
        <v>166</v>
      </c>
      <c r="BK957" s="203">
        <f>SUM(BK958:BK967)</f>
        <v>0</v>
      </c>
    </row>
    <row r="958" s="2" customFormat="1" ht="16.5" customHeight="1">
      <c r="A958" s="40"/>
      <c r="B958" s="41"/>
      <c r="C958" s="206" t="s">
        <v>926</v>
      </c>
      <c r="D958" s="206" t="s">
        <v>170</v>
      </c>
      <c r="E958" s="207" t="s">
        <v>927</v>
      </c>
      <c r="F958" s="208" t="s">
        <v>928</v>
      </c>
      <c r="G958" s="209" t="s">
        <v>243</v>
      </c>
      <c r="H958" s="210">
        <v>116.81399999999999</v>
      </c>
      <c r="I958" s="211"/>
      <c r="J958" s="212">
        <f>ROUND(I958*H958,2)</f>
        <v>0</v>
      </c>
      <c r="K958" s="208" t="s">
        <v>174</v>
      </c>
      <c r="L958" s="46"/>
      <c r="M958" s="213" t="s">
        <v>19</v>
      </c>
      <c r="N958" s="214" t="s">
        <v>42</v>
      </c>
      <c r="O958" s="86"/>
      <c r="P958" s="215">
        <f>O958*H958</f>
        <v>0</v>
      </c>
      <c r="Q958" s="215">
        <v>0</v>
      </c>
      <c r="R958" s="215">
        <f>Q958*H958</f>
        <v>0</v>
      </c>
      <c r="S958" s="215">
        <v>0</v>
      </c>
      <c r="T958" s="216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17" t="s">
        <v>175</v>
      </c>
      <c r="AT958" s="217" t="s">
        <v>170</v>
      </c>
      <c r="AU958" s="217" t="s">
        <v>81</v>
      </c>
      <c r="AY958" s="19" t="s">
        <v>166</v>
      </c>
      <c r="BE958" s="218">
        <f>IF(N958="základní",J958,0)</f>
        <v>0</v>
      </c>
      <c r="BF958" s="218">
        <f>IF(N958="snížená",J958,0)</f>
        <v>0</v>
      </c>
      <c r="BG958" s="218">
        <f>IF(N958="zákl. přenesená",J958,0)</f>
        <v>0</v>
      </c>
      <c r="BH958" s="218">
        <f>IF(N958="sníž. přenesená",J958,0)</f>
        <v>0</v>
      </c>
      <c r="BI958" s="218">
        <f>IF(N958="nulová",J958,0)</f>
        <v>0</v>
      </c>
      <c r="BJ958" s="19" t="s">
        <v>79</v>
      </c>
      <c r="BK958" s="218">
        <f>ROUND(I958*H958,2)</f>
        <v>0</v>
      </c>
      <c r="BL958" s="19" t="s">
        <v>175</v>
      </c>
      <c r="BM958" s="217" t="s">
        <v>929</v>
      </c>
    </row>
    <row r="959" s="2" customFormat="1">
      <c r="A959" s="40"/>
      <c r="B959" s="41"/>
      <c r="C959" s="42"/>
      <c r="D959" s="219" t="s">
        <v>176</v>
      </c>
      <c r="E959" s="42"/>
      <c r="F959" s="220" t="s">
        <v>930</v>
      </c>
      <c r="G959" s="42"/>
      <c r="H959" s="42"/>
      <c r="I959" s="221"/>
      <c r="J959" s="42"/>
      <c r="K959" s="42"/>
      <c r="L959" s="46"/>
      <c r="M959" s="222"/>
      <c r="N959" s="223"/>
      <c r="O959" s="86"/>
      <c r="P959" s="86"/>
      <c r="Q959" s="86"/>
      <c r="R959" s="86"/>
      <c r="S959" s="86"/>
      <c r="T959" s="87"/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T959" s="19" t="s">
        <v>176</v>
      </c>
      <c r="AU959" s="19" t="s">
        <v>81</v>
      </c>
    </row>
    <row r="960" s="2" customFormat="1" ht="21.75" customHeight="1">
      <c r="A960" s="40"/>
      <c r="B960" s="41"/>
      <c r="C960" s="206" t="s">
        <v>553</v>
      </c>
      <c r="D960" s="206" t="s">
        <v>170</v>
      </c>
      <c r="E960" s="207" t="s">
        <v>931</v>
      </c>
      <c r="F960" s="208" t="s">
        <v>932</v>
      </c>
      <c r="G960" s="209" t="s">
        <v>243</v>
      </c>
      <c r="H960" s="210">
        <v>116.81399999999999</v>
      </c>
      <c r="I960" s="211"/>
      <c r="J960" s="212">
        <f>ROUND(I960*H960,2)</f>
        <v>0</v>
      </c>
      <c r="K960" s="208" t="s">
        <v>174</v>
      </c>
      <c r="L960" s="46"/>
      <c r="M960" s="213" t="s">
        <v>19</v>
      </c>
      <c r="N960" s="214" t="s">
        <v>42</v>
      </c>
      <c r="O960" s="86"/>
      <c r="P960" s="215">
        <f>O960*H960</f>
        <v>0</v>
      </c>
      <c r="Q960" s="215">
        <v>0</v>
      </c>
      <c r="R960" s="215">
        <f>Q960*H960</f>
        <v>0</v>
      </c>
      <c r="S960" s="215">
        <v>0</v>
      </c>
      <c r="T960" s="216">
        <f>S960*H960</f>
        <v>0</v>
      </c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R960" s="217" t="s">
        <v>175</v>
      </c>
      <c r="AT960" s="217" t="s">
        <v>170</v>
      </c>
      <c r="AU960" s="217" t="s">
        <v>81</v>
      </c>
      <c r="AY960" s="19" t="s">
        <v>166</v>
      </c>
      <c r="BE960" s="218">
        <f>IF(N960="základní",J960,0)</f>
        <v>0</v>
      </c>
      <c r="BF960" s="218">
        <f>IF(N960="snížená",J960,0)</f>
        <v>0</v>
      </c>
      <c r="BG960" s="218">
        <f>IF(N960="zákl. přenesená",J960,0)</f>
        <v>0</v>
      </c>
      <c r="BH960" s="218">
        <f>IF(N960="sníž. přenesená",J960,0)</f>
        <v>0</v>
      </c>
      <c r="BI960" s="218">
        <f>IF(N960="nulová",J960,0)</f>
        <v>0</v>
      </c>
      <c r="BJ960" s="19" t="s">
        <v>79</v>
      </c>
      <c r="BK960" s="218">
        <f>ROUND(I960*H960,2)</f>
        <v>0</v>
      </c>
      <c r="BL960" s="19" t="s">
        <v>175</v>
      </c>
      <c r="BM960" s="217" t="s">
        <v>933</v>
      </c>
    </row>
    <row r="961" s="2" customFormat="1">
      <c r="A961" s="40"/>
      <c r="B961" s="41"/>
      <c r="C961" s="42"/>
      <c r="D961" s="219" t="s">
        <v>176</v>
      </c>
      <c r="E961" s="42"/>
      <c r="F961" s="220" t="s">
        <v>934</v>
      </c>
      <c r="G961" s="42"/>
      <c r="H961" s="42"/>
      <c r="I961" s="221"/>
      <c r="J961" s="42"/>
      <c r="K961" s="42"/>
      <c r="L961" s="46"/>
      <c r="M961" s="222"/>
      <c r="N961" s="223"/>
      <c r="O961" s="86"/>
      <c r="P961" s="86"/>
      <c r="Q961" s="86"/>
      <c r="R961" s="86"/>
      <c r="S961" s="86"/>
      <c r="T961" s="87"/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T961" s="19" t="s">
        <v>176</v>
      </c>
      <c r="AU961" s="19" t="s">
        <v>81</v>
      </c>
    </row>
    <row r="962" s="2" customFormat="1" ht="24.15" customHeight="1">
      <c r="A962" s="40"/>
      <c r="B962" s="41"/>
      <c r="C962" s="206" t="s">
        <v>935</v>
      </c>
      <c r="D962" s="206" t="s">
        <v>170</v>
      </c>
      <c r="E962" s="207" t="s">
        <v>936</v>
      </c>
      <c r="F962" s="208" t="s">
        <v>937</v>
      </c>
      <c r="G962" s="209" t="s">
        <v>243</v>
      </c>
      <c r="H962" s="210">
        <v>1635.396</v>
      </c>
      <c r="I962" s="211"/>
      <c r="J962" s="212">
        <f>ROUND(I962*H962,2)</f>
        <v>0</v>
      </c>
      <c r="K962" s="208" t="s">
        <v>174</v>
      </c>
      <c r="L962" s="46"/>
      <c r="M962" s="213" t="s">
        <v>19</v>
      </c>
      <c r="N962" s="214" t="s">
        <v>42</v>
      </c>
      <c r="O962" s="86"/>
      <c r="P962" s="215">
        <f>O962*H962</f>
        <v>0</v>
      </c>
      <c r="Q962" s="215">
        <v>0</v>
      </c>
      <c r="R962" s="215">
        <f>Q962*H962</f>
        <v>0</v>
      </c>
      <c r="S962" s="215">
        <v>0</v>
      </c>
      <c r="T962" s="216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17" t="s">
        <v>175</v>
      </c>
      <c r="AT962" s="217" t="s">
        <v>170</v>
      </c>
      <c r="AU962" s="217" t="s">
        <v>81</v>
      </c>
      <c r="AY962" s="19" t="s">
        <v>166</v>
      </c>
      <c r="BE962" s="218">
        <f>IF(N962="základní",J962,0)</f>
        <v>0</v>
      </c>
      <c r="BF962" s="218">
        <f>IF(N962="snížená",J962,0)</f>
        <v>0</v>
      </c>
      <c r="BG962" s="218">
        <f>IF(N962="zákl. přenesená",J962,0)</f>
        <v>0</v>
      </c>
      <c r="BH962" s="218">
        <f>IF(N962="sníž. přenesená",J962,0)</f>
        <v>0</v>
      </c>
      <c r="BI962" s="218">
        <f>IF(N962="nulová",J962,0)</f>
        <v>0</v>
      </c>
      <c r="BJ962" s="19" t="s">
        <v>79</v>
      </c>
      <c r="BK962" s="218">
        <f>ROUND(I962*H962,2)</f>
        <v>0</v>
      </c>
      <c r="BL962" s="19" t="s">
        <v>175</v>
      </c>
      <c r="BM962" s="217" t="s">
        <v>938</v>
      </c>
    </row>
    <row r="963" s="2" customFormat="1">
      <c r="A963" s="40"/>
      <c r="B963" s="41"/>
      <c r="C963" s="42"/>
      <c r="D963" s="219" t="s">
        <v>176</v>
      </c>
      <c r="E963" s="42"/>
      <c r="F963" s="220" t="s">
        <v>939</v>
      </c>
      <c r="G963" s="42"/>
      <c r="H963" s="42"/>
      <c r="I963" s="221"/>
      <c r="J963" s="42"/>
      <c r="K963" s="42"/>
      <c r="L963" s="46"/>
      <c r="M963" s="222"/>
      <c r="N963" s="223"/>
      <c r="O963" s="86"/>
      <c r="P963" s="86"/>
      <c r="Q963" s="86"/>
      <c r="R963" s="86"/>
      <c r="S963" s="86"/>
      <c r="T963" s="87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T963" s="19" t="s">
        <v>176</v>
      </c>
      <c r="AU963" s="19" t="s">
        <v>81</v>
      </c>
    </row>
    <row r="964" s="14" customFormat="1">
      <c r="A964" s="14"/>
      <c r="B964" s="235"/>
      <c r="C964" s="236"/>
      <c r="D964" s="226" t="s">
        <v>178</v>
      </c>
      <c r="E964" s="237" t="s">
        <v>19</v>
      </c>
      <c r="F964" s="238" t="s">
        <v>940</v>
      </c>
      <c r="G964" s="236"/>
      <c r="H964" s="239">
        <v>1635.396</v>
      </c>
      <c r="I964" s="240"/>
      <c r="J964" s="236"/>
      <c r="K964" s="236"/>
      <c r="L964" s="241"/>
      <c r="M964" s="242"/>
      <c r="N964" s="243"/>
      <c r="O964" s="243"/>
      <c r="P964" s="243"/>
      <c r="Q964" s="243"/>
      <c r="R964" s="243"/>
      <c r="S964" s="243"/>
      <c r="T964" s="24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5" t="s">
        <v>178</v>
      </c>
      <c r="AU964" s="245" t="s">
        <v>81</v>
      </c>
      <c r="AV964" s="14" t="s">
        <v>81</v>
      </c>
      <c r="AW964" s="14" t="s">
        <v>33</v>
      </c>
      <c r="AX964" s="14" t="s">
        <v>71</v>
      </c>
      <c r="AY964" s="245" t="s">
        <v>166</v>
      </c>
    </row>
    <row r="965" s="15" customFormat="1">
      <c r="A965" s="15"/>
      <c r="B965" s="246"/>
      <c r="C965" s="247"/>
      <c r="D965" s="226" t="s">
        <v>178</v>
      </c>
      <c r="E965" s="248" t="s">
        <v>19</v>
      </c>
      <c r="F965" s="249" t="s">
        <v>183</v>
      </c>
      <c r="G965" s="247"/>
      <c r="H965" s="250">
        <v>1635.396</v>
      </c>
      <c r="I965" s="251"/>
      <c r="J965" s="247"/>
      <c r="K965" s="247"/>
      <c r="L965" s="252"/>
      <c r="M965" s="253"/>
      <c r="N965" s="254"/>
      <c r="O965" s="254"/>
      <c r="P965" s="254"/>
      <c r="Q965" s="254"/>
      <c r="R965" s="254"/>
      <c r="S965" s="254"/>
      <c r="T965" s="255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56" t="s">
        <v>178</v>
      </c>
      <c r="AU965" s="256" t="s">
        <v>81</v>
      </c>
      <c r="AV965" s="15" t="s">
        <v>175</v>
      </c>
      <c r="AW965" s="15" t="s">
        <v>33</v>
      </c>
      <c r="AX965" s="15" t="s">
        <v>79</v>
      </c>
      <c r="AY965" s="256" t="s">
        <v>166</v>
      </c>
    </row>
    <row r="966" s="2" customFormat="1" ht="33" customHeight="1">
      <c r="A966" s="40"/>
      <c r="B966" s="41"/>
      <c r="C966" s="206" t="s">
        <v>557</v>
      </c>
      <c r="D966" s="206" t="s">
        <v>170</v>
      </c>
      <c r="E966" s="207" t="s">
        <v>941</v>
      </c>
      <c r="F966" s="208" t="s">
        <v>942</v>
      </c>
      <c r="G966" s="209" t="s">
        <v>243</v>
      </c>
      <c r="H966" s="210">
        <v>116.81399999999999</v>
      </c>
      <c r="I966" s="211"/>
      <c r="J966" s="212">
        <f>ROUND(I966*H966,2)</f>
        <v>0</v>
      </c>
      <c r="K966" s="208" t="s">
        <v>174</v>
      </c>
      <c r="L966" s="46"/>
      <c r="M966" s="213" t="s">
        <v>19</v>
      </c>
      <c r="N966" s="214" t="s">
        <v>42</v>
      </c>
      <c r="O966" s="86"/>
      <c r="P966" s="215">
        <f>O966*H966</f>
        <v>0</v>
      </c>
      <c r="Q966" s="215">
        <v>0</v>
      </c>
      <c r="R966" s="215">
        <f>Q966*H966</f>
        <v>0</v>
      </c>
      <c r="S966" s="215">
        <v>0</v>
      </c>
      <c r="T966" s="216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17" t="s">
        <v>175</v>
      </c>
      <c r="AT966" s="217" t="s">
        <v>170</v>
      </c>
      <c r="AU966" s="217" t="s">
        <v>81</v>
      </c>
      <c r="AY966" s="19" t="s">
        <v>166</v>
      </c>
      <c r="BE966" s="218">
        <f>IF(N966="základní",J966,0)</f>
        <v>0</v>
      </c>
      <c r="BF966" s="218">
        <f>IF(N966="snížená",J966,0)</f>
        <v>0</v>
      </c>
      <c r="BG966" s="218">
        <f>IF(N966="zákl. přenesená",J966,0)</f>
        <v>0</v>
      </c>
      <c r="BH966" s="218">
        <f>IF(N966="sníž. přenesená",J966,0)</f>
        <v>0</v>
      </c>
      <c r="BI966" s="218">
        <f>IF(N966="nulová",J966,0)</f>
        <v>0</v>
      </c>
      <c r="BJ966" s="19" t="s">
        <v>79</v>
      </c>
      <c r="BK966" s="218">
        <f>ROUND(I966*H966,2)</f>
        <v>0</v>
      </c>
      <c r="BL966" s="19" t="s">
        <v>175</v>
      </c>
      <c r="BM966" s="217" t="s">
        <v>943</v>
      </c>
    </row>
    <row r="967" s="2" customFormat="1">
      <c r="A967" s="40"/>
      <c r="B967" s="41"/>
      <c r="C967" s="42"/>
      <c r="D967" s="219" t="s">
        <v>176</v>
      </c>
      <c r="E967" s="42"/>
      <c r="F967" s="220" t="s">
        <v>944</v>
      </c>
      <c r="G967" s="42"/>
      <c r="H967" s="42"/>
      <c r="I967" s="221"/>
      <c r="J967" s="42"/>
      <c r="K967" s="42"/>
      <c r="L967" s="46"/>
      <c r="M967" s="222"/>
      <c r="N967" s="223"/>
      <c r="O967" s="86"/>
      <c r="P967" s="86"/>
      <c r="Q967" s="86"/>
      <c r="R967" s="86"/>
      <c r="S967" s="86"/>
      <c r="T967" s="87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T967" s="19" t="s">
        <v>176</v>
      </c>
      <c r="AU967" s="19" t="s">
        <v>81</v>
      </c>
    </row>
    <row r="968" s="12" customFormat="1" ht="22.8" customHeight="1">
      <c r="A968" s="12"/>
      <c r="B968" s="190"/>
      <c r="C968" s="191"/>
      <c r="D968" s="192" t="s">
        <v>70</v>
      </c>
      <c r="E968" s="204" t="s">
        <v>945</v>
      </c>
      <c r="F968" s="204" t="s">
        <v>946</v>
      </c>
      <c r="G968" s="191"/>
      <c r="H968" s="191"/>
      <c r="I968" s="194"/>
      <c r="J968" s="205">
        <f>BK968</f>
        <v>0</v>
      </c>
      <c r="K968" s="191"/>
      <c r="L968" s="196"/>
      <c r="M968" s="197"/>
      <c r="N968" s="198"/>
      <c r="O968" s="198"/>
      <c r="P968" s="199">
        <f>SUM(P969:P970)</f>
        <v>0</v>
      </c>
      <c r="Q968" s="198"/>
      <c r="R968" s="199">
        <f>SUM(R969:R970)</f>
        <v>0</v>
      </c>
      <c r="S968" s="198"/>
      <c r="T968" s="200">
        <f>SUM(T969:T970)</f>
        <v>0</v>
      </c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R968" s="201" t="s">
        <v>79</v>
      </c>
      <c r="AT968" s="202" t="s">
        <v>70</v>
      </c>
      <c r="AU968" s="202" t="s">
        <v>79</v>
      </c>
      <c r="AY968" s="201" t="s">
        <v>166</v>
      </c>
      <c r="BK968" s="203">
        <f>SUM(BK969:BK970)</f>
        <v>0</v>
      </c>
    </row>
    <row r="969" s="2" customFormat="1" ht="24.15" customHeight="1">
      <c r="A969" s="40"/>
      <c r="B969" s="41"/>
      <c r="C969" s="206" t="s">
        <v>947</v>
      </c>
      <c r="D969" s="206" t="s">
        <v>170</v>
      </c>
      <c r="E969" s="207" t="s">
        <v>948</v>
      </c>
      <c r="F969" s="208" t="s">
        <v>949</v>
      </c>
      <c r="G969" s="209" t="s">
        <v>243</v>
      </c>
      <c r="H969" s="210">
        <v>116.81399999999999</v>
      </c>
      <c r="I969" s="211"/>
      <c r="J969" s="212">
        <f>ROUND(I969*H969,2)</f>
        <v>0</v>
      </c>
      <c r="K969" s="208" t="s">
        <v>174</v>
      </c>
      <c r="L969" s="46"/>
      <c r="M969" s="213" t="s">
        <v>19</v>
      </c>
      <c r="N969" s="214" t="s">
        <v>42</v>
      </c>
      <c r="O969" s="86"/>
      <c r="P969" s="215">
        <f>O969*H969</f>
        <v>0</v>
      </c>
      <c r="Q969" s="215">
        <v>0</v>
      </c>
      <c r="R969" s="215">
        <f>Q969*H969</f>
        <v>0</v>
      </c>
      <c r="S969" s="215">
        <v>0</v>
      </c>
      <c r="T969" s="216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17" t="s">
        <v>175</v>
      </c>
      <c r="AT969" s="217" t="s">
        <v>170</v>
      </c>
      <c r="AU969" s="217" t="s">
        <v>81</v>
      </c>
      <c r="AY969" s="19" t="s">
        <v>166</v>
      </c>
      <c r="BE969" s="218">
        <f>IF(N969="základní",J969,0)</f>
        <v>0</v>
      </c>
      <c r="BF969" s="218">
        <f>IF(N969="snížená",J969,0)</f>
        <v>0</v>
      </c>
      <c r="BG969" s="218">
        <f>IF(N969="zákl. přenesená",J969,0)</f>
        <v>0</v>
      </c>
      <c r="BH969" s="218">
        <f>IF(N969="sníž. přenesená",J969,0)</f>
        <v>0</v>
      </c>
      <c r="BI969" s="218">
        <f>IF(N969="nulová",J969,0)</f>
        <v>0</v>
      </c>
      <c r="BJ969" s="19" t="s">
        <v>79</v>
      </c>
      <c r="BK969" s="218">
        <f>ROUND(I969*H969,2)</f>
        <v>0</v>
      </c>
      <c r="BL969" s="19" t="s">
        <v>175</v>
      </c>
      <c r="BM969" s="217" t="s">
        <v>950</v>
      </c>
    </row>
    <row r="970" s="2" customFormat="1">
      <c r="A970" s="40"/>
      <c r="B970" s="41"/>
      <c r="C970" s="42"/>
      <c r="D970" s="219" t="s">
        <v>176</v>
      </c>
      <c r="E970" s="42"/>
      <c r="F970" s="220" t="s">
        <v>951</v>
      </c>
      <c r="G970" s="42"/>
      <c r="H970" s="42"/>
      <c r="I970" s="221"/>
      <c r="J970" s="42"/>
      <c r="K970" s="42"/>
      <c r="L970" s="46"/>
      <c r="M970" s="222"/>
      <c r="N970" s="223"/>
      <c r="O970" s="86"/>
      <c r="P970" s="86"/>
      <c r="Q970" s="86"/>
      <c r="R970" s="86"/>
      <c r="S970" s="86"/>
      <c r="T970" s="87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T970" s="19" t="s">
        <v>176</v>
      </c>
      <c r="AU970" s="19" t="s">
        <v>81</v>
      </c>
    </row>
    <row r="971" s="12" customFormat="1" ht="22.8" customHeight="1">
      <c r="A971" s="12"/>
      <c r="B971" s="190"/>
      <c r="C971" s="191"/>
      <c r="D971" s="192" t="s">
        <v>70</v>
      </c>
      <c r="E971" s="204" t="s">
        <v>952</v>
      </c>
      <c r="F971" s="204" t="s">
        <v>953</v>
      </c>
      <c r="G971" s="191"/>
      <c r="H971" s="191"/>
      <c r="I971" s="194"/>
      <c r="J971" s="205">
        <f>BK971</f>
        <v>0</v>
      </c>
      <c r="K971" s="191"/>
      <c r="L971" s="196"/>
      <c r="M971" s="197"/>
      <c r="N971" s="198"/>
      <c r="O971" s="198"/>
      <c r="P971" s="199">
        <f>SUM(P972:P973)</f>
        <v>0</v>
      </c>
      <c r="Q971" s="198"/>
      <c r="R971" s="199">
        <f>SUM(R972:R973)</f>
        <v>0</v>
      </c>
      <c r="S971" s="198"/>
      <c r="T971" s="200">
        <f>SUM(T972:T973)</f>
        <v>0</v>
      </c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R971" s="201" t="s">
        <v>79</v>
      </c>
      <c r="AT971" s="202" t="s">
        <v>70</v>
      </c>
      <c r="AU971" s="202" t="s">
        <v>79</v>
      </c>
      <c r="AY971" s="201" t="s">
        <v>166</v>
      </c>
      <c r="BK971" s="203">
        <f>SUM(BK972:BK973)</f>
        <v>0</v>
      </c>
    </row>
    <row r="972" s="2" customFormat="1" ht="33" customHeight="1">
      <c r="A972" s="40"/>
      <c r="B972" s="41"/>
      <c r="C972" s="206" t="s">
        <v>561</v>
      </c>
      <c r="D972" s="206" t="s">
        <v>170</v>
      </c>
      <c r="E972" s="207" t="s">
        <v>954</v>
      </c>
      <c r="F972" s="208" t="s">
        <v>955</v>
      </c>
      <c r="G972" s="209" t="s">
        <v>243</v>
      </c>
      <c r="H972" s="210">
        <v>287.70400000000001</v>
      </c>
      <c r="I972" s="211"/>
      <c r="J972" s="212">
        <f>ROUND(I972*H972,2)</f>
        <v>0</v>
      </c>
      <c r="K972" s="208" t="s">
        <v>174</v>
      </c>
      <c r="L972" s="46"/>
      <c r="M972" s="213" t="s">
        <v>19</v>
      </c>
      <c r="N972" s="214" t="s">
        <v>42</v>
      </c>
      <c r="O972" s="86"/>
      <c r="P972" s="215">
        <f>O972*H972</f>
        <v>0</v>
      </c>
      <c r="Q972" s="215">
        <v>0</v>
      </c>
      <c r="R972" s="215">
        <f>Q972*H972</f>
        <v>0</v>
      </c>
      <c r="S972" s="215">
        <v>0</v>
      </c>
      <c r="T972" s="216">
        <f>S972*H972</f>
        <v>0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17" t="s">
        <v>175</v>
      </c>
      <c r="AT972" s="217" t="s">
        <v>170</v>
      </c>
      <c r="AU972" s="217" t="s">
        <v>81</v>
      </c>
      <c r="AY972" s="19" t="s">
        <v>166</v>
      </c>
      <c r="BE972" s="218">
        <f>IF(N972="základní",J972,0)</f>
        <v>0</v>
      </c>
      <c r="BF972" s="218">
        <f>IF(N972="snížená",J972,0)</f>
        <v>0</v>
      </c>
      <c r="BG972" s="218">
        <f>IF(N972="zákl. přenesená",J972,0)</f>
        <v>0</v>
      </c>
      <c r="BH972" s="218">
        <f>IF(N972="sníž. přenesená",J972,0)</f>
        <v>0</v>
      </c>
      <c r="BI972" s="218">
        <f>IF(N972="nulová",J972,0)</f>
        <v>0</v>
      </c>
      <c r="BJ972" s="19" t="s">
        <v>79</v>
      </c>
      <c r="BK972" s="218">
        <f>ROUND(I972*H972,2)</f>
        <v>0</v>
      </c>
      <c r="BL972" s="19" t="s">
        <v>175</v>
      </c>
      <c r="BM972" s="217" t="s">
        <v>956</v>
      </c>
    </row>
    <row r="973" s="2" customFormat="1">
      <c r="A973" s="40"/>
      <c r="B973" s="41"/>
      <c r="C973" s="42"/>
      <c r="D973" s="219" t="s">
        <v>176</v>
      </c>
      <c r="E973" s="42"/>
      <c r="F973" s="220" t="s">
        <v>957</v>
      </c>
      <c r="G973" s="42"/>
      <c r="H973" s="42"/>
      <c r="I973" s="221"/>
      <c r="J973" s="42"/>
      <c r="K973" s="42"/>
      <c r="L973" s="46"/>
      <c r="M973" s="222"/>
      <c r="N973" s="223"/>
      <c r="O973" s="86"/>
      <c r="P973" s="86"/>
      <c r="Q973" s="86"/>
      <c r="R973" s="86"/>
      <c r="S973" s="86"/>
      <c r="T973" s="87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T973" s="19" t="s">
        <v>176</v>
      </c>
      <c r="AU973" s="19" t="s">
        <v>81</v>
      </c>
    </row>
    <row r="974" s="12" customFormat="1" ht="25.92" customHeight="1">
      <c r="A974" s="12"/>
      <c r="B974" s="190"/>
      <c r="C974" s="191"/>
      <c r="D974" s="192" t="s">
        <v>70</v>
      </c>
      <c r="E974" s="193" t="s">
        <v>958</v>
      </c>
      <c r="F974" s="193" t="s">
        <v>959</v>
      </c>
      <c r="G974" s="191"/>
      <c r="H974" s="191"/>
      <c r="I974" s="194"/>
      <c r="J974" s="195">
        <f>BK974</f>
        <v>0</v>
      </c>
      <c r="K974" s="191"/>
      <c r="L974" s="196"/>
      <c r="M974" s="197"/>
      <c r="N974" s="198"/>
      <c r="O974" s="198"/>
      <c r="P974" s="199">
        <f>P975+P983+P990+P1018+P1025+P1033+P1087+P1125+P1141+P1171+P1211+P1259+P1357+P1402</f>
        <v>0</v>
      </c>
      <c r="Q974" s="198"/>
      <c r="R974" s="199">
        <f>R975+R983+R990+R1018+R1025+R1033+R1087+R1125+R1141+R1171+R1211+R1259+R1357+R1402</f>
        <v>8.0129617838999998</v>
      </c>
      <c r="S974" s="198"/>
      <c r="T974" s="200">
        <f>T975+T983+T990+T1018+T1025+T1033+T1087+T1125+T1141+T1171+T1211+T1259+T1357+T1402</f>
        <v>3.9491180000000004</v>
      </c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R974" s="201" t="s">
        <v>81</v>
      </c>
      <c r="AT974" s="202" t="s">
        <v>70</v>
      </c>
      <c r="AU974" s="202" t="s">
        <v>71</v>
      </c>
      <c r="AY974" s="201" t="s">
        <v>166</v>
      </c>
      <c r="BK974" s="203">
        <f>BK975+BK983+BK990+BK1018+BK1025+BK1033+BK1087+BK1125+BK1141+BK1171+BK1211+BK1259+BK1357+BK1402</f>
        <v>0</v>
      </c>
    </row>
    <row r="975" s="12" customFormat="1" ht="22.8" customHeight="1">
      <c r="A975" s="12"/>
      <c r="B975" s="190"/>
      <c r="C975" s="191"/>
      <c r="D975" s="192" t="s">
        <v>70</v>
      </c>
      <c r="E975" s="204" t="s">
        <v>960</v>
      </c>
      <c r="F975" s="204" t="s">
        <v>961</v>
      </c>
      <c r="G975" s="191"/>
      <c r="H975" s="191"/>
      <c r="I975" s="194"/>
      <c r="J975" s="205">
        <f>BK975</f>
        <v>0</v>
      </c>
      <c r="K975" s="191"/>
      <c r="L975" s="196"/>
      <c r="M975" s="197"/>
      <c r="N975" s="198"/>
      <c r="O975" s="198"/>
      <c r="P975" s="199">
        <f>SUM(P976:P982)</f>
        <v>0</v>
      </c>
      <c r="Q975" s="198"/>
      <c r="R975" s="199">
        <f>SUM(R976:R982)</f>
        <v>0</v>
      </c>
      <c r="S975" s="198"/>
      <c r="T975" s="200">
        <f>SUM(T976:T982)</f>
        <v>0.025000000000000001</v>
      </c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R975" s="201" t="s">
        <v>81</v>
      </c>
      <c r="AT975" s="202" t="s">
        <v>70</v>
      </c>
      <c r="AU975" s="202" t="s">
        <v>79</v>
      </c>
      <c r="AY975" s="201" t="s">
        <v>166</v>
      </c>
      <c r="BK975" s="203">
        <f>SUM(BK976:BK982)</f>
        <v>0</v>
      </c>
    </row>
    <row r="976" s="2" customFormat="1" ht="21.75" customHeight="1">
      <c r="A976" s="40"/>
      <c r="B976" s="41"/>
      <c r="C976" s="206" t="s">
        <v>962</v>
      </c>
      <c r="D976" s="206" t="s">
        <v>170</v>
      </c>
      <c r="E976" s="207" t="s">
        <v>963</v>
      </c>
      <c r="F976" s="208" t="s">
        <v>964</v>
      </c>
      <c r="G976" s="209" t="s">
        <v>339</v>
      </c>
      <c r="H976" s="210">
        <v>5</v>
      </c>
      <c r="I976" s="211"/>
      <c r="J976" s="212">
        <f>ROUND(I976*H976,2)</f>
        <v>0</v>
      </c>
      <c r="K976" s="208" t="s">
        <v>174</v>
      </c>
      <c r="L976" s="46"/>
      <c r="M976" s="213" t="s">
        <v>19</v>
      </c>
      <c r="N976" s="214" t="s">
        <v>42</v>
      </c>
      <c r="O976" s="86"/>
      <c r="P976" s="215">
        <f>O976*H976</f>
        <v>0</v>
      </c>
      <c r="Q976" s="215">
        <v>0</v>
      </c>
      <c r="R976" s="215">
        <f>Q976*H976</f>
        <v>0</v>
      </c>
      <c r="S976" s="215">
        <v>0.0050000000000000001</v>
      </c>
      <c r="T976" s="216">
        <f>S976*H976</f>
        <v>0.025000000000000001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17" t="s">
        <v>208</v>
      </c>
      <c r="AT976" s="217" t="s">
        <v>170</v>
      </c>
      <c r="AU976" s="217" t="s">
        <v>81</v>
      </c>
      <c r="AY976" s="19" t="s">
        <v>166</v>
      </c>
      <c r="BE976" s="218">
        <f>IF(N976="základní",J976,0)</f>
        <v>0</v>
      </c>
      <c r="BF976" s="218">
        <f>IF(N976="snížená",J976,0)</f>
        <v>0</v>
      </c>
      <c r="BG976" s="218">
        <f>IF(N976="zákl. přenesená",J976,0)</f>
        <v>0</v>
      </c>
      <c r="BH976" s="218">
        <f>IF(N976="sníž. přenesená",J976,0)</f>
        <v>0</v>
      </c>
      <c r="BI976" s="218">
        <f>IF(N976="nulová",J976,0)</f>
        <v>0</v>
      </c>
      <c r="BJ976" s="19" t="s">
        <v>79</v>
      </c>
      <c r="BK976" s="218">
        <f>ROUND(I976*H976,2)</f>
        <v>0</v>
      </c>
      <c r="BL976" s="19" t="s">
        <v>208</v>
      </c>
      <c r="BM976" s="217" t="s">
        <v>965</v>
      </c>
    </row>
    <row r="977" s="2" customFormat="1">
      <c r="A977" s="40"/>
      <c r="B977" s="41"/>
      <c r="C977" s="42"/>
      <c r="D977" s="219" t="s">
        <v>176</v>
      </c>
      <c r="E977" s="42"/>
      <c r="F977" s="220" t="s">
        <v>966</v>
      </c>
      <c r="G977" s="42"/>
      <c r="H977" s="42"/>
      <c r="I977" s="221"/>
      <c r="J977" s="42"/>
      <c r="K977" s="42"/>
      <c r="L977" s="46"/>
      <c r="M977" s="222"/>
      <c r="N977" s="223"/>
      <c r="O977" s="86"/>
      <c r="P977" s="86"/>
      <c r="Q977" s="86"/>
      <c r="R977" s="86"/>
      <c r="S977" s="86"/>
      <c r="T977" s="87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T977" s="19" t="s">
        <v>176</v>
      </c>
      <c r="AU977" s="19" t="s">
        <v>81</v>
      </c>
    </row>
    <row r="978" s="13" customFormat="1">
      <c r="A978" s="13"/>
      <c r="B978" s="224"/>
      <c r="C978" s="225"/>
      <c r="D978" s="226" t="s">
        <v>178</v>
      </c>
      <c r="E978" s="227" t="s">
        <v>19</v>
      </c>
      <c r="F978" s="228" t="s">
        <v>495</v>
      </c>
      <c r="G978" s="225"/>
      <c r="H978" s="227" t="s">
        <v>19</v>
      </c>
      <c r="I978" s="229"/>
      <c r="J978" s="225"/>
      <c r="K978" s="225"/>
      <c r="L978" s="230"/>
      <c r="M978" s="231"/>
      <c r="N978" s="232"/>
      <c r="O978" s="232"/>
      <c r="P978" s="232"/>
      <c r="Q978" s="232"/>
      <c r="R978" s="232"/>
      <c r="S978" s="232"/>
      <c r="T978" s="23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4" t="s">
        <v>178</v>
      </c>
      <c r="AU978" s="234" t="s">
        <v>81</v>
      </c>
      <c r="AV978" s="13" t="s">
        <v>79</v>
      </c>
      <c r="AW978" s="13" t="s">
        <v>33</v>
      </c>
      <c r="AX978" s="13" t="s">
        <v>71</v>
      </c>
      <c r="AY978" s="234" t="s">
        <v>166</v>
      </c>
    </row>
    <row r="979" s="13" customFormat="1">
      <c r="A979" s="13"/>
      <c r="B979" s="224"/>
      <c r="C979" s="225"/>
      <c r="D979" s="226" t="s">
        <v>178</v>
      </c>
      <c r="E979" s="227" t="s">
        <v>19</v>
      </c>
      <c r="F979" s="228" t="s">
        <v>181</v>
      </c>
      <c r="G979" s="225"/>
      <c r="H979" s="227" t="s">
        <v>19</v>
      </c>
      <c r="I979" s="229"/>
      <c r="J979" s="225"/>
      <c r="K979" s="225"/>
      <c r="L979" s="230"/>
      <c r="M979" s="231"/>
      <c r="N979" s="232"/>
      <c r="O979" s="232"/>
      <c r="P979" s="232"/>
      <c r="Q979" s="232"/>
      <c r="R979" s="232"/>
      <c r="S979" s="232"/>
      <c r="T979" s="23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4" t="s">
        <v>178</v>
      </c>
      <c r="AU979" s="234" t="s">
        <v>81</v>
      </c>
      <c r="AV979" s="13" t="s">
        <v>79</v>
      </c>
      <c r="AW979" s="13" t="s">
        <v>33</v>
      </c>
      <c r="AX979" s="13" t="s">
        <v>71</v>
      </c>
      <c r="AY979" s="234" t="s">
        <v>166</v>
      </c>
    </row>
    <row r="980" s="14" customFormat="1">
      <c r="A980" s="14"/>
      <c r="B980" s="235"/>
      <c r="C980" s="236"/>
      <c r="D980" s="226" t="s">
        <v>178</v>
      </c>
      <c r="E980" s="237" t="s">
        <v>19</v>
      </c>
      <c r="F980" s="238" t="s">
        <v>772</v>
      </c>
      <c r="G980" s="236"/>
      <c r="H980" s="239">
        <v>2</v>
      </c>
      <c r="I980" s="240"/>
      <c r="J980" s="236"/>
      <c r="K980" s="236"/>
      <c r="L980" s="241"/>
      <c r="M980" s="242"/>
      <c r="N980" s="243"/>
      <c r="O980" s="243"/>
      <c r="P980" s="243"/>
      <c r="Q980" s="243"/>
      <c r="R980" s="243"/>
      <c r="S980" s="243"/>
      <c r="T980" s="24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5" t="s">
        <v>178</v>
      </c>
      <c r="AU980" s="245" t="s">
        <v>81</v>
      </c>
      <c r="AV980" s="14" t="s">
        <v>81</v>
      </c>
      <c r="AW980" s="14" t="s">
        <v>33</v>
      </c>
      <c r="AX980" s="14" t="s">
        <v>71</v>
      </c>
      <c r="AY980" s="245" t="s">
        <v>166</v>
      </c>
    </row>
    <row r="981" s="14" customFormat="1">
      <c r="A981" s="14"/>
      <c r="B981" s="235"/>
      <c r="C981" s="236"/>
      <c r="D981" s="226" t="s">
        <v>178</v>
      </c>
      <c r="E981" s="237" t="s">
        <v>19</v>
      </c>
      <c r="F981" s="238" t="s">
        <v>773</v>
      </c>
      <c r="G981" s="236"/>
      <c r="H981" s="239">
        <v>3</v>
      </c>
      <c r="I981" s="240"/>
      <c r="J981" s="236"/>
      <c r="K981" s="236"/>
      <c r="L981" s="241"/>
      <c r="M981" s="242"/>
      <c r="N981" s="243"/>
      <c r="O981" s="243"/>
      <c r="P981" s="243"/>
      <c r="Q981" s="243"/>
      <c r="R981" s="243"/>
      <c r="S981" s="243"/>
      <c r="T981" s="24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5" t="s">
        <v>178</v>
      </c>
      <c r="AU981" s="245" t="s">
        <v>81</v>
      </c>
      <c r="AV981" s="14" t="s">
        <v>81</v>
      </c>
      <c r="AW981" s="14" t="s">
        <v>33</v>
      </c>
      <c r="AX981" s="14" t="s">
        <v>71</v>
      </c>
      <c r="AY981" s="245" t="s">
        <v>166</v>
      </c>
    </row>
    <row r="982" s="15" customFormat="1">
      <c r="A982" s="15"/>
      <c r="B982" s="246"/>
      <c r="C982" s="247"/>
      <c r="D982" s="226" t="s">
        <v>178</v>
      </c>
      <c r="E982" s="248" t="s">
        <v>19</v>
      </c>
      <c r="F982" s="249" t="s">
        <v>183</v>
      </c>
      <c r="G982" s="247"/>
      <c r="H982" s="250">
        <v>5</v>
      </c>
      <c r="I982" s="251"/>
      <c r="J982" s="247"/>
      <c r="K982" s="247"/>
      <c r="L982" s="252"/>
      <c r="M982" s="253"/>
      <c r="N982" s="254"/>
      <c r="O982" s="254"/>
      <c r="P982" s="254"/>
      <c r="Q982" s="254"/>
      <c r="R982" s="254"/>
      <c r="S982" s="254"/>
      <c r="T982" s="255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56" t="s">
        <v>178</v>
      </c>
      <c r="AU982" s="256" t="s">
        <v>81</v>
      </c>
      <c r="AV982" s="15" t="s">
        <v>175</v>
      </c>
      <c r="AW982" s="15" t="s">
        <v>33</v>
      </c>
      <c r="AX982" s="15" t="s">
        <v>79</v>
      </c>
      <c r="AY982" s="256" t="s">
        <v>166</v>
      </c>
    </row>
    <row r="983" s="12" customFormat="1" ht="22.8" customHeight="1">
      <c r="A983" s="12"/>
      <c r="B983" s="190"/>
      <c r="C983" s="191"/>
      <c r="D983" s="192" t="s">
        <v>70</v>
      </c>
      <c r="E983" s="204" t="s">
        <v>967</v>
      </c>
      <c r="F983" s="204" t="s">
        <v>968</v>
      </c>
      <c r="G983" s="191"/>
      <c r="H983" s="191"/>
      <c r="I983" s="194"/>
      <c r="J983" s="205">
        <f>BK983</f>
        <v>0</v>
      </c>
      <c r="K983" s="191"/>
      <c r="L983" s="196"/>
      <c r="M983" s="197"/>
      <c r="N983" s="198"/>
      <c r="O983" s="198"/>
      <c r="P983" s="199">
        <f>SUM(P984:P989)</f>
        <v>0</v>
      </c>
      <c r="Q983" s="198"/>
      <c r="R983" s="199">
        <f>SUM(R984:R989)</f>
        <v>0</v>
      </c>
      <c r="S983" s="198"/>
      <c r="T983" s="200">
        <f>SUM(T984:T989)</f>
        <v>0</v>
      </c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R983" s="201" t="s">
        <v>79</v>
      </c>
      <c r="AT983" s="202" t="s">
        <v>70</v>
      </c>
      <c r="AU983" s="202" t="s">
        <v>79</v>
      </c>
      <c r="AY983" s="201" t="s">
        <v>166</v>
      </c>
      <c r="BK983" s="203">
        <f>SUM(BK984:BK989)</f>
        <v>0</v>
      </c>
    </row>
    <row r="984" s="2" customFormat="1" ht="24.15" customHeight="1">
      <c r="A984" s="40"/>
      <c r="B984" s="41"/>
      <c r="C984" s="206" t="s">
        <v>565</v>
      </c>
      <c r="D984" s="206" t="s">
        <v>170</v>
      </c>
      <c r="E984" s="207" t="s">
        <v>969</v>
      </c>
      <c r="F984" s="208" t="s">
        <v>970</v>
      </c>
      <c r="G984" s="209" t="s">
        <v>971</v>
      </c>
      <c r="H984" s="210">
        <v>1</v>
      </c>
      <c r="I984" s="211"/>
      <c r="J984" s="212">
        <f>ROUND(I984*H984,2)</f>
        <v>0</v>
      </c>
      <c r="K984" s="208" t="s">
        <v>19</v>
      </c>
      <c r="L984" s="46"/>
      <c r="M984" s="213" t="s">
        <v>19</v>
      </c>
      <c r="N984" s="214" t="s">
        <v>42</v>
      </c>
      <c r="O984" s="86"/>
      <c r="P984" s="215">
        <f>O984*H984</f>
        <v>0</v>
      </c>
      <c r="Q984" s="215">
        <v>0</v>
      </c>
      <c r="R984" s="215">
        <f>Q984*H984</f>
        <v>0</v>
      </c>
      <c r="S984" s="215">
        <v>0</v>
      </c>
      <c r="T984" s="216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17" t="s">
        <v>175</v>
      </c>
      <c r="AT984" s="217" t="s">
        <v>170</v>
      </c>
      <c r="AU984" s="217" t="s">
        <v>81</v>
      </c>
      <c r="AY984" s="19" t="s">
        <v>166</v>
      </c>
      <c r="BE984" s="218">
        <f>IF(N984="základní",J984,0)</f>
        <v>0</v>
      </c>
      <c r="BF984" s="218">
        <f>IF(N984="snížená",J984,0)</f>
        <v>0</v>
      </c>
      <c r="BG984" s="218">
        <f>IF(N984="zákl. přenesená",J984,0)</f>
        <v>0</v>
      </c>
      <c r="BH984" s="218">
        <f>IF(N984="sníž. přenesená",J984,0)</f>
        <v>0</v>
      </c>
      <c r="BI984" s="218">
        <f>IF(N984="nulová",J984,0)</f>
        <v>0</v>
      </c>
      <c r="BJ984" s="19" t="s">
        <v>79</v>
      </c>
      <c r="BK984" s="218">
        <f>ROUND(I984*H984,2)</f>
        <v>0</v>
      </c>
      <c r="BL984" s="19" t="s">
        <v>175</v>
      </c>
      <c r="BM984" s="217" t="s">
        <v>972</v>
      </c>
    </row>
    <row r="985" s="13" customFormat="1">
      <c r="A985" s="13"/>
      <c r="B985" s="224"/>
      <c r="C985" s="225"/>
      <c r="D985" s="226" t="s">
        <v>178</v>
      </c>
      <c r="E985" s="227" t="s">
        <v>19</v>
      </c>
      <c r="F985" s="228" t="s">
        <v>973</v>
      </c>
      <c r="G985" s="225"/>
      <c r="H985" s="227" t="s">
        <v>19</v>
      </c>
      <c r="I985" s="229"/>
      <c r="J985" s="225"/>
      <c r="K985" s="225"/>
      <c r="L985" s="230"/>
      <c r="M985" s="231"/>
      <c r="N985" s="232"/>
      <c r="O985" s="232"/>
      <c r="P985" s="232"/>
      <c r="Q985" s="232"/>
      <c r="R985" s="232"/>
      <c r="S985" s="232"/>
      <c r="T985" s="23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4" t="s">
        <v>178</v>
      </c>
      <c r="AU985" s="234" t="s">
        <v>81</v>
      </c>
      <c r="AV985" s="13" t="s">
        <v>79</v>
      </c>
      <c r="AW985" s="13" t="s">
        <v>33</v>
      </c>
      <c r="AX985" s="13" t="s">
        <v>71</v>
      </c>
      <c r="AY985" s="234" t="s">
        <v>166</v>
      </c>
    </row>
    <row r="986" s="13" customFormat="1">
      <c r="A986" s="13"/>
      <c r="B986" s="224"/>
      <c r="C986" s="225"/>
      <c r="D986" s="226" t="s">
        <v>178</v>
      </c>
      <c r="E986" s="227" t="s">
        <v>19</v>
      </c>
      <c r="F986" s="228" t="s">
        <v>181</v>
      </c>
      <c r="G986" s="225"/>
      <c r="H986" s="227" t="s">
        <v>19</v>
      </c>
      <c r="I986" s="229"/>
      <c r="J986" s="225"/>
      <c r="K986" s="225"/>
      <c r="L986" s="230"/>
      <c r="M986" s="231"/>
      <c r="N986" s="232"/>
      <c r="O986" s="232"/>
      <c r="P986" s="232"/>
      <c r="Q986" s="232"/>
      <c r="R986" s="232"/>
      <c r="S986" s="232"/>
      <c r="T986" s="23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4" t="s">
        <v>178</v>
      </c>
      <c r="AU986" s="234" t="s">
        <v>81</v>
      </c>
      <c r="AV986" s="13" t="s">
        <v>79</v>
      </c>
      <c r="AW986" s="13" t="s">
        <v>33</v>
      </c>
      <c r="AX986" s="13" t="s">
        <v>71</v>
      </c>
      <c r="AY986" s="234" t="s">
        <v>166</v>
      </c>
    </row>
    <row r="987" s="13" customFormat="1">
      <c r="A987" s="13"/>
      <c r="B987" s="224"/>
      <c r="C987" s="225"/>
      <c r="D987" s="226" t="s">
        <v>178</v>
      </c>
      <c r="E987" s="227" t="s">
        <v>19</v>
      </c>
      <c r="F987" s="228" t="s">
        <v>974</v>
      </c>
      <c r="G987" s="225"/>
      <c r="H987" s="227" t="s">
        <v>19</v>
      </c>
      <c r="I987" s="229"/>
      <c r="J987" s="225"/>
      <c r="K987" s="225"/>
      <c r="L987" s="230"/>
      <c r="M987" s="231"/>
      <c r="N987" s="232"/>
      <c r="O987" s="232"/>
      <c r="P987" s="232"/>
      <c r="Q987" s="232"/>
      <c r="R987" s="232"/>
      <c r="S987" s="232"/>
      <c r="T987" s="23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4" t="s">
        <v>178</v>
      </c>
      <c r="AU987" s="234" t="s">
        <v>81</v>
      </c>
      <c r="AV987" s="13" t="s">
        <v>79</v>
      </c>
      <c r="AW987" s="13" t="s">
        <v>33</v>
      </c>
      <c r="AX987" s="13" t="s">
        <v>71</v>
      </c>
      <c r="AY987" s="234" t="s">
        <v>166</v>
      </c>
    </row>
    <row r="988" s="14" customFormat="1">
      <c r="A988" s="14"/>
      <c r="B988" s="235"/>
      <c r="C988" s="236"/>
      <c r="D988" s="226" t="s">
        <v>178</v>
      </c>
      <c r="E988" s="237" t="s">
        <v>19</v>
      </c>
      <c r="F988" s="238" t="s">
        <v>79</v>
      </c>
      <c r="G988" s="236"/>
      <c r="H988" s="239">
        <v>1</v>
      </c>
      <c r="I988" s="240"/>
      <c r="J988" s="236"/>
      <c r="K988" s="236"/>
      <c r="L988" s="241"/>
      <c r="M988" s="242"/>
      <c r="N988" s="243"/>
      <c r="O988" s="243"/>
      <c r="P988" s="243"/>
      <c r="Q988" s="243"/>
      <c r="R988" s="243"/>
      <c r="S988" s="243"/>
      <c r="T988" s="244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45" t="s">
        <v>178</v>
      </c>
      <c r="AU988" s="245" t="s">
        <v>81</v>
      </c>
      <c r="AV988" s="14" t="s">
        <v>81</v>
      </c>
      <c r="AW988" s="14" t="s">
        <v>33</v>
      </c>
      <c r="AX988" s="14" t="s">
        <v>71</v>
      </c>
      <c r="AY988" s="245" t="s">
        <v>166</v>
      </c>
    </row>
    <row r="989" s="15" customFormat="1">
      <c r="A989" s="15"/>
      <c r="B989" s="246"/>
      <c r="C989" s="247"/>
      <c r="D989" s="226" t="s">
        <v>178</v>
      </c>
      <c r="E989" s="248" t="s">
        <v>19</v>
      </c>
      <c r="F989" s="249" t="s">
        <v>183</v>
      </c>
      <c r="G989" s="247"/>
      <c r="H989" s="250">
        <v>1</v>
      </c>
      <c r="I989" s="251"/>
      <c r="J989" s="247"/>
      <c r="K989" s="247"/>
      <c r="L989" s="252"/>
      <c r="M989" s="253"/>
      <c r="N989" s="254"/>
      <c r="O989" s="254"/>
      <c r="P989" s="254"/>
      <c r="Q989" s="254"/>
      <c r="R989" s="254"/>
      <c r="S989" s="254"/>
      <c r="T989" s="255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56" t="s">
        <v>178</v>
      </c>
      <c r="AU989" s="256" t="s">
        <v>81</v>
      </c>
      <c r="AV989" s="15" t="s">
        <v>175</v>
      </c>
      <c r="AW989" s="15" t="s">
        <v>33</v>
      </c>
      <c r="AX989" s="15" t="s">
        <v>79</v>
      </c>
      <c r="AY989" s="256" t="s">
        <v>166</v>
      </c>
    </row>
    <row r="990" s="12" customFormat="1" ht="22.8" customHeight="1">
      <c r="A990" s="12"/>
      <c r="B990" s="190"/>
      <c r="C990" s="191"/>
      <c r="D990" s="192" t="s">
        <v>70</v>
      </c>
      <c r="E990" s="204" t="s">
        <v>975</v>
      </c>
      <c r="F990" s="204" t="s">
        <v>976</v>
      </c>
      <c r="G990" s="191"/>
      <c r="H990" s="191"/>
      <c r="I990" s="194"/>
      <c r="J990" s="205">
        <f>BK990</f>
        <v>0</v>
      </c>
      <c r="K990" s="191"/>
      <c r="L990" s="196"/>
      <c r="M990" s="197"/>
      <c r="N990" s="198"/>
      <c r="O990" s="198"/>
      <c r="P990" s="199">
        <f>SUM(P991:P1017)</f>
        <v>0</v>
      </c>
      <c r="Q990" s="198"/>
      <c r="R990" s="199">
        <f>SUM(R991:R1017)</f>
        <v>0.26000000000000001</v>
      </c>
      <c r="S990" s="198"/>
      <c r="T990" s="200">
        <f>SUM(T991:T1017)</f>
        <v>0.27000000000000002</v>
      </c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R990" s="201" t="s">
        <v>81</v>
      </c>
      <c r="AT990" s="202" t="s">
        <v>70</v>
      </c>
      <c r="AU990" s="202" t="s">
        <v>79</v>
      </c>
      <c r="AY990" s="201" t="s">
        <v>166</v>
      </c>
      <c r="BK990" s="203">
        <f>SUM(BK991:BK1017)</f>
        <v>0</v>
      </c>
    </row>
    <row r="991" s="2" customFormat="1" ht="16.5" customHeight="1">
      <c r="A991" s="40"/>
      <c r="B991" s="41"/>
      <c r="C991" s="206" t="s">
        <v>977</v>
      </c>
      <c r="D991" s="206" t="s">
        <v>170</v>
      </c>
      <c r="E991" s="207" t="s">
        <v>978</v>
      </c>
      <c r="F991" s="208" t="s">
        <v>979</v>
      </c>
      <c r="G991" s="209" t="s">
        <v>332</v>
      </c>
      <c r="H991" s="210">
        <v>45.920000000000002</v>
      </c>
      <c r="I991" s="211"/>
      <c r="J991" s="212">
        <f>ROUND(I991*H991,2)</f>
        <v>0</v>
      </c>
      <c r="K991" s="208" t="s">
        <v>19</v>
      </c>
      <c r="L991" s="46"/>
      <c r="M991" s="213" t="s">
        <v>19</v>
      </c>
      <c r="N991" s="214" t="s">
        <v>42</v>
      </c>
      <c r="O991" s="86"/>
      <c r="P991" s="215">
        <f>O991*H991</f>
        <v>0</v>
      </c>
      <c r="Q991" s="215">
        <v>0</v>
      </c>
      <c r="R991" s="215">
        <f>Q991*H991</f>
        <v>0</v>
      </c>
      <c r="S991" s="215">
        <v>0</v>
      </c>
      <c r="T991" s="216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17" t="s">
        <v>208</v>
      </c>
      <c r="AT991" s="217" t="s">
        <v>170</v>
      </c>
      <c r="AU991" s="217" t="s">
        <v>81</v>
      </c>
      <c r="AY991" s="19" t="s">
        <v>166</v>
      </c>
      <c r="BE991" s="218">
        <f>IF(N991="základní",J991,0)</f>
        <v>0</v>
      </c>
      <c r="BF991" s="218">
        <f>IF(N991="snížená",J991,0)</f>
        <v>0</v>
      </c>
      <c r="BG991" s="218">
        <f>IF(N991="zákl. přenesená",J991,0)</f>
        <v>0</v>
      </c>
      <c r="BH991" s="218">
        <f>IF(N991="sníž. přenesená",J991,0)</f>
        <v>0</v>
      </c>
      <c r="BI991" s="218">
        <f>IF(N991="nulová",J991,0)</f>
        <v>0</v>
      </c>
      <c r="BJ991" s="19" t="s">
        <v>79</v>
      </c>
      <c r="BK991" s="218">
        <f>ROUND(I991*H991,2)</f>
        <v>0</v>
      </c>
      <c r="BL991" s="19" t="s">
        <v>208</v>
      </c>
      <c r="BM991" s="217" t="s">
        <v>980</v>
      </c>
    </row>
    <row r="992" s="13" customFormat="1">
      <c r="A992" s="13"/>
      <c r="B992" s="224"/>
      <c r="C992" s="225"/>
      <c r="D992" s="226" t="s">
        <v>178</v>
      </c>
      <c r="E992" s="227" t="s">
        <v>19</v>
      </c>
      <c r="F992" s="228" t="s">
        <v>495</v>
      </c>
      <c r="G992" s="225"/>
      <c r="H992" s="227" t="s">
        <v>19</v>
      </c>
      <c r="I992" s="229"/>
      <c r="J992" s="225"/>
      <c r="K992" s="225"/>
      <c r="L992" s="230"/>
      <c r="M992" s="231"/>
      <c r="N992" s="232"/>
      <c r="O992" s="232"/>
      <c r="P992" s="232"/>
      <c r="Q992" s="232"/>
      <c r="R992" s="232"/>
      <c r="S992" s="232"/>
      <c r="T992" s="23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4" t="s">
        <v>178</v>
      </c>
      <c r="AU992" s="234" t="s">
        <v>81</v>
      </c>
      <c r="AV992" s="13" t="s">
        <v>79</v>
      </c>
      <c r="AW992" s="13" t="s">
        <v>33</v>
      </c>
      <c r="AX992" s="13" t="s">
        <v>71</v>
      </c>
      <c r="AY992" s="234" t="s">
        <v>166</v>
      </c>
    </row>
    <row r="993" s="13" customFormat="1">
      <c r="A993" s="13"/>
      <c r="B993" s="224"/>
      <c r="C993" s="225"/>
      <c r="D993" s="226" t="s">
        <v>178</v>
      </c>
      <c r="E993" s="227" t="s">
        <v>19</v>
      </c>
      <c r="F993" s="228" t="s">
        <v>181</v>
      </c>
      <c r="G993" s="225"/>
      <c r="H993" s="227" t="s">
        <v>19</v>
      </c>
      <c r="I993" s="229"/>
      <c r="J993" s="225"/>
      <c r="K993" s="225"/>
      <c r="L993" s="230"/>
      <c r="M993" s="231"/>
      <c r="N993" s="232"/>
      <c r="O993" s="232"/>
      <c r="P993" s="232"/>
      <c r="Q993" s="232"/>
      <c r="R993" s="232"/>
      <c r="S993" s="232"/>
      <c r="T993" s="23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4" t="s">
        <v>178</v>
      </c>
      <c r="AU993" s="234" t="s">
        <v>81</v>
      </c>
      <c r="AV993" s="13" t="s">
        <v>79</v>
      </c>
      <c r="AW993" s="13" t="s">
        <v>33</v>
      </c>
      <c r="AX993" s="13" t="s">
        <v>71</v>
      </c>
      <c r="AY993" s="234" t="s">
        <v>166</v>
      </c>
    </row>
    <row r="994" s="13" customFormat="1">
      <c r="A994" s="13"/>
      <c r="B994" s="224"/>
      <c r="C994" s="225"/>
      <c r="D994" s="226" t="s">
        <v>178</v>
      </c>
      <c r="E994" s="227" t="s">
        <v>19</v>
      </c>
      <c r="F994" s="228" t="s">
        <v>981</v>
      </c>
      <c r="G994" s="225"/>
      <c r="H994" s="227" t="s">
        <v>19</v>
      </c>
      <c r="I994" s="229"/>
      <c r="J994" s="225"/>
      <c r="K994" s="225"/>
      <c r="L994" s="230"/>
      <c r="M994" s="231"/>
      <c r="N994" s="232"/>
      <c r="O994" s="232"/>
      <c r="P994" s="232"/>
      <c r="Q994" s="232"/>
      <c r="R994" s="232"/>
      <c r="S994" s="232"/>
      <c r="T994" s="23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4" t="s">
        <v>178</v>
      </c>
      <c r="AU994" s="234" t="s">
        <v>81</v>
      </c>
      <c r="AV994" s="13" t="s">
        <v>79</v>
      </c>
      <c r="AW994" s="13" t="s">
        <v>33</v>
      </c>
      <c r="AX994" s="13" t="s">
        <v>71</v>
      </c>
      <c r="AY994" s="234" t="s">
        <v>166</v>
      </c>
    </row>
    <row r="995" s="14" customFormat="1">
      <c r="A995" s="14"/>
      <c r="B995" s="235"/>
      <c r="C995" s="236"/>
      <c r="D995" s="226" t="s">
        <v>178</v>
      </c>
      <c r="E995" s="237" t="s">
        <v>19</v>
      </c>
      <c r="F995" s="238" t="s">
        <v>982</v>
      </c>
      <c r="G995" s="236"/>
      <c r="H995" s="239">
        <v>44.719999999999999</v>
      </c>
      <c r="I995" s="240"/>
      <c r="J995" s="236"/>
      <c r="K995" s="236"/>
      <c r="L995" s="241"/>
      <c r="M995" s="242"/>
      <c r="N995" s="243"/>
      <c r="O995" s="243"/>
      <c r="P995" s="243"/>
      <c r="Q995" s="243"/>
      <c r="R995" s="243"/>
      <c r="S995" s="243"/>
      <c r="T995" s="244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5" t="s">
        <v>178</v>
      </c>
      <c r="AU995" s="245" t="s">
        <v>81</v>
      </c>
      <c r="AV995" s="14" t="s">
        <v>81</v>
      </c>
      <c r="AW995" s="14" t="s">
        <v>33</v>
      </c>
      <c r="AX995" s="14" t="s">
        <v>71</v>
      </c>
      <c r="AY995" s="245" t="s">
        <v>166</v>
      </c>
    </row>
    <row r="996" s="14" customFormat="1">
      <c r="A996" s="14"/>
      <c r="B996" s="235"/>
      <c r="C996" s="236"/>
      <c r="D996" s="226" t="s">
        <v>178</v>
      </c>
      <c r="E996" s="237" t="s">
        <v>19</v>
      </c>
      <c r="F996" s="238" t="s">
        <v>983</v>
      </c>
      <c r="G996" s="236"/>
      <c r="H996" s="239">
        <v>1.2</v>
      </c>
      <c r="I996" s="240"/>
      <c r="J996" s="236"/>
      <c r="K996" s="236"/>
      <c r="L996" s="241"/>
      <c r="M996" s="242"/>
      <c r="N996" s="243"/>
      <c r="O996" s="243"/>
      <c r="P996" s="243"/>
      <c r="Q996" s="243"/>
      <c r="R996" s="243"/>
      <c r="S996" s="243"/>
      <c r="T996" s="24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5" t="s">
        <v>178</v>
      </c>
      <c r="AU996" s="245" t="s">
        <v>81</v>
      </c>
      <c r="AV996" s="14" t="s">
        <v>81</v>
      </c>
      <c r="AW996" s="14" t="s">
        <v>33</v>
      </c>
      <c r="AX996" s="14" t="s">
        <v>71</v>
      </c>
      <c r="AY996" s="245" t="s">
        <v>166</v>
      </c>
    </row>
    <row r="997" s="15" customFormat="1">
      <c r="A997" s="15"/>
      <c r="B997" s="246"/>
      <c r="C997" s="247"/>
      <c r="D997" s="226" t="s">
        <v>178</v>
      </c>
      <c r="E997" s="248" t="s">
        <v>19</v>
      </c>
      <c r="F997" s="249" t="s">
        <v>183</v>
      </c>
      <c r="G997" s="247"/>
      <c r="H997" s="250">
        <v>45.920000000000002</v>
      </c>
      <c r="I997" s="251"/>
      <c r="J997" s="247"/>
      <c r="K997" s="247"/>
      <c r="L997" s="252"/>
      <c r="M997" s="253"/>
      <c r="N997" s="254"/>
      <c r="O997" s="254"/>
      <c r="P997" s="254"/>
      <c r="Q997" s="254"/>
      <c r="R997" s="254"/>
      <c r="S997" s="254"/>
      <c r="T997" s="255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56" t="s">
        <v>178</v>
      </c>
      <c r="AU997" s="256" t="s">
        <v>81</v>
      </c>
      <c r="AV997" s="15" t="s">
        <v>175</v>
      </c>
      <c r="AW997" s="15" t="s">
        <v>33</v>
      </c>
      <c r="AX997" s="15" t="s">
        <v>79</v>
      </c>
      <c r="AY997" s="256" t="s">
        <v>166</v>
      </c>
    </row>
    <row r="998" s="2" customFormat="1" ht="16.5" customHeight="1">
      <c r="A998" s="40"/>
      <c r="B998" s="41"/>
      <c r="C998" s="257" t="s">
        <v>572</v>
      </c>
      <c r="D998" s="257" t="s">
        <v>260</v>
      </c>
      <c r="E998" s="258" t="s">
        <v>984</v>
      </c>
      <c r="F998" s="259" t="s">
        <v>985</v>
      </c>
      <c r="G998" s="260" t="s">
        <v>243</v>
      </c>
      <c r="H998" s="261">
        <v>0.25800000000000001</v>
      </c>
      <c r="I998" s="262"/>
      <c r="J998" s="263">
        <f>ROUND(I998*H998,2)</f>
        <v>0</v>
      </c>
      <c r="K998" s="259" t="s">
        <v>174</v>
      </c>
      <c r="L998" s="264"/>
      <c r="M998" s="265" t="s">
        <v>19</v>
      </c>
      <c r="N998" s="266" t="s">
        <v>42</v>
      </c>
      <c r="O998" s="86"/>
      <c r="P998" s="215">
        <f>O998*H998</f>
        <v>0</v>
      </c>
      <c r="Q998" s="215">
        <v>1</v>
      </c>
      <c r="R998" s="215">
        <f>Q998*H998</f>
        <v>0.25800000000000001</v>
      </c>
      <c r="S998" s="215">
        <v>0</v>
      </c>
      <c r="T998" s="216">
        <f>S998*H998</f>
        <v>0</v>
      </c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R998" s="217" t="s">
        <v>267</v>
      </c>
      <c r="AT998" s="217" t="s">
        <v>260</v>
      </c>
      <c r="AU998" s="217" t="s">
        <v>81</v>
      </c>
      <c r="AY998" s="19" t="s">
        <v>166</v>
      </c>
      <c r="BE998" s="218">
        <f>IF(N998="základní",J998,0)</f>
        <v>0</v>
      </c>
      <c r="BF998" s="218">
        <f>IF(N998="snížená",J998,0)</f>
        <v>0</v>
      </c>
      <c r="BG998" s="218">
        <f>IF(N998="zákl. přenesená",J998,0)</f>
        <v>0</v>
      </c>
      <c r="BH998" s="218">
        <f>IF(N998="sníž. přenesená",J998,0)</f>
        <v>0</v>
      </c>
      <c r="BI998" s="218">
        <f>IF(N998="nulová",J998,0)</f>
        <v>0</v>
      </c>
      <c r="BJ998" s="19" t="s">
        <v>79</v>
      </c>
      <c r="BK998" s="218">
        <f>ROUND(I998*H998,2)</f>
        <v>0</v>
      </c>
      <c r="BL998" s="19" t="s">
        <v>208</v>
      </c>
      <c r="BM998" s="217" t="s">
        <v>986</v>
      </c>
    </row>
    <row r="999" s="13" customFormat="1">
      <c r="A999" s="13"/>
      <c r="B999" s="224"/>
      <c r="C999" s="225"/>
      <c r="D999" s="226" t="s">
        <v>178</v>
      </c>
      <c r="E999" s="227" t="s">
        <v>19</v>
      </c>
      <c r="F999" s="228" t="s">
        <v>495</v>
      </c>
      <c r="G999" s="225"/>
      <c r="H999" s="227" t="s">
        <v>19</v>
      </c>
      <c r="I999" s="229"/>
      <c r="J999" s="225"/>
      <c r="K999" s="225"/>
      <c r="L999" s="230"/>
      <c r="M999" s="231"/>
      <c r="N999" s="232"/>
      <c r="O999" s="232"/>
      <c r="P999" s="232"/>
      <c r="Q999" s="232"/>
      <c r="R999" s="232"/>
      <c r="S999" s="232"/>
      <c r="T999" s="23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4" t="s">
        <v>178</v>
      </c>
      <c r="AU999" s="234" t="s">
        <v>81</v>
      </c>
      <c r="AV999" s="13" t="s">
        <v>79</v>
      </c>
      <c r="AW999" s="13" t="s">
        <v>33</v>
      </c>
      <c r="AX999" s="13" t="s">
        <v>71</v>
      </c>
      <c r="AY999" s="234" t="s">
        <v>166</v>
      </c>
    </row>
    <row r="1000" s="13" customFormat="1">
      <c r="A1000" s="13"/>
      <c r="B1000" s="224"/>
      <c r="C1000" s="225"/>
      <c r="D1000" s="226" t="s">
        <v>178</v>
      </c>
      <c r="E1000" s="227" t="s">
        <v>19</v>
      </c>
      <c r="F1000" s="228" t="s">
        <v>181</v>
      </c>
      <c r="G1000" s="225"/>
      <c r="H1000" s="227" t="s">
        <v>19</v>
      </c>
      <c r="I1000" s="229"/>
      <c r="J1000" s="225"/>
      <c r="K1000" s="225"/>
      <c r="L1000" s="230"/>
      <c r="M1000" s="231"/>
      <c r="N1000" s="232"/>
      <c r="O1000" s="232"/>
      <c r="P1000" s="232"/>
      <c r="Q1000" s="232"/>
      <c r="R1000" s="232"/>
      <c r="S1000" s="232"/>
      <c r="T1000" s="23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4" t="s">
        <v>178</v>
      </c>
      <c r="AU1000" s="234" t="s">
        <v>81</v>
      </c>
      <c r="AV1000" s="13" t="s">
        <v>79</v>
      </c>
      <c r="AW1000" s="13" t="s">
        <v>33</v>
      </c>
      <c r="AX1000" s="13" t="s">
        <v>71</v>
      </c>
      <c r="AY1000" s="234" t="s">
        <v>166</v>
      </c>
    </row>
    <row r="1001" s="14" customFormat="1">
      <c r="A1001" s="14"/>
      <c r="B1001" s="235"/>
      <c r="C1001" s="236"/>
      <c r="D1001" s="226" t="s">
        <v>178</v>
      </c>
      <c r="E1001" s="237" t="s">
        <v>19</v>
      </c>
      <c r="F1001" s="238" t="s">
        <v>987</v>
      </c>
      <c r="G1001" s="236"/>
      <c r="H1001" s="239">
        <v>0.246</v>
      </c>
      <c r="I1001" s="240"/>
      <c r="J1001" s="236"/>
      <c r="K1001" s="236"/>
      <c r="L1001" s="241"/>
      <c r="M1001" s="242"/>
      <c r="N1001" s="243"/>
      <c r="O1001" s="243"/>
      <c r="P1001" s="243"/>
      <c r="Q1001" s="243"/>
      <c r="R1001" s="243"/>
      <c r="S1001" s="243"/>
      <c r="T1001" s="244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5" t="s">
        <v>178</v>
      </c>
      <c r="AU1001" s="245" t="s">
        <v>81</v>
      </c>
      <c r="AV1001" s="14" t="s">
        <v>81</v>
      </c>
      <c r="AW1001" s="14" t="s">
        <v>33</v>
      </c>
      <c r="AX1001" s="14" t="s">
        <v>71</v>
      </c>
      <c r="AY1001" s="245" t="s">
        <v>166</v>
      </c>
    </row>
    <row r="1002" s="14" customFormat="1">
      <c r="A1002" s="14"/>
      <c r="B1002" s="235"/>
      <c r="C1002" s="236"/>
      <c r="D1002" s="226" t="s">
        <v>178</v>
      </c>
      <c r="E1002" s="237" t="s">
        <v>19</v>
      </c>
      <c r="F1002" s="238" t="s">
        <v>988</v>
      </c>
      <c r="G1002" s="236"/>
      <c r="H1002" s="239">
        <v>0.012</v>
      </c>
      <c r="I1002" s="240"/>
      <c r="J1002" s="236"/>
      <c r="K1002" s="236"/>
      <c r="L1002" s="241"/>
      <c r="M1002" s="242"/>
      <c r="N1002" s="243"/>
      <c r="O1002" s="243"/>
      <c r="P1002" s="243"/>
      <c r="Q1002" s="243"/>
      <c r="R1002" s="243"/>
      <c r="S1002" s="243"/>
      <c r="T1002" s="244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5" t="s">
        <v>178</v>
      </c>
      <c r="AU1002" s="245" t="s">
        <v>81</v>
      </c>
      <c r="AV1002" s="14" t="s">
        <v>81</v>
      </c>
      <c r="AW1002" s="14" t="s">
        <v>33</v>
      </c>
      <c r="AX1002" s="14" t="s">
        <v>71</v>
      </c>
      <c r="AY1002" s="245" t="s">
        <v>166</v>
      </c>
    </row>
    <row r="1003" s="15" customFormat="1">
      <c r="A1003" s="15"/>
      <c r="B1003" s="246"/>
      <c r="C1003" s="247"/>
      <c r="D1003" s="226" t="s">
        <v>178</v>
      </c>
      <c r="E1003" s="248" t="s">
        <v>19</v>
      </c>
      <c r="F1003" s="249" t="s">
        <v>183</v>
      </c>
      <c r="G1003" s="247"/>
      <c r="H1003" s="250">
        <v>0.25800000000000001</v>
      </c>
      <c r="I1003" s="251"/>
      <c r="J1003" s="247"/>
      <c r="K1003" s="247"/>
      <c r="L1003" s="252"/>
      <c r="M1003" s="253"/>
      <c r="N1003" s="254"/>
      <c r="O1003" s="254"/>
      <c r="P1003" s="254"/>
      <c r="Q1003" s="254"/>
      <c r="R1003" s="254"/>
      <c r="S1003" s="254"/>
      <c r="T1003" s="255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56" t="s">
        <v>178</v>
      </c>
      <c r="AU1003" s="256" t="s">
        <v>81</v>
      </c>
      <c r="AV1003" s="15" t="s">
        <v>175</v>
      </c>
      <c r="AW1003" s="15" t="s">
        <v>33</v>
      </c>
      <c r="AX1003" s="15" t="s">
        <v>79</v>
      </c>
      <c r="AY1003" s="256" t="s">
        <v>166</v>
      </c>
    </row>
    <row r="1004" s="2" customFormat="1" ht="16.5" customHeight="1">
      <c r="A1004" s="40"/>
      <c r="B1004" s="41"/>
      <c r="C1004" s="257" t="s">
        <v>989</v>
      </c>
      <c r="D1004" s="257" t="s">
        <v>260</v>
      </c>
      <c r="E1004" s="258" t="s">
        <v>990</v>
      </c>
      <c r="F1004" s="259" t="s">
        <v>991</v>
      </c>
      <c r="G1004" s="260" t="s">
        <v>243</v>
      </c>
      <c r="H1004" s="261">
        <v>0.002</v>
      </c>
      <c r="I1004" s="262"/>
      <c r="J1004" s="263">
        <f>ROUND(I1004*H1004,2)</f>
        <v>0</v>
      </c>
      <c r="K1004" s="259" t="s">
        <v>174</v>
      </c>
      <c r="L1004" s="264"/>
      <c r="M1004" s="265" t="s">
        <v>19</v>
      </c>
      <c r="N1004" s="266" t="s">
        <v>42</v>
      </c>
      <c r="O1004" s="86"/>
      <c r="P1004" s="215">
        <f>O1004*H1004</f>
        <v>0</v>
      </c>
      <c r="Q1004" s="215">
        <v>1</v>
      </c>
      <c r="R1004" s="215">
        <f>Q1004*H1004</f>
        <v>0.002</v>
      </c>
      <c r="S1004" s="215">
        <v>0</v>
      </c>
      <c r="T1004" s="216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17" t="s">
        <v>267</v>
      </c>
      <c r="AT1004" s="217" t="s">
        <v>260</v>
      </c>
      <c r="AU1004" s="217" t="s">
        <v>81</v>
      </c>
      <c r="AY1004" s="19" t="s">
        <v>166</v>
      </c>
      <c r="BE1004" s="218">
        <f>IF(N1004="základní",J1004,0)</f>
        <v>0</v>
      </c>
      <c r="BF1004" s="218">
        <f>IF(N1004="snížená",J1004,0)</f>
        <v>0</v>
      </c>
      <c r="BG1004" s="218">
        <f>IF(N1004="zákl. přenesená",J1004,0)</f>
        <v>0</v>
      </c>
      <c r="BH1004" s="218">
        <f>IF(N1004="sníž. přenesená",J1004,0)</f>
        <v>0</v>
      </c>
      <c r="BI1004" s="218">
        <f>IF(N1004="nulová",J1004,0)</f>
        <v>0</v>
      </c>
      <c r="BJ1004" s="19" t="s">
        <v>79</v>
      </c>
      <c r="BK1004" s="218">
        <f>ROUND(I1004*H1004,2)</f>
        <v>0</v>
      </c>
      <c r="BL1004" s="19" t="s">
        <v>208</v>
      </c>
      <c r="BM1004" s="217" t="s">
        <v>992</v>
      </c>
    </row>
    <row r="1005" s="13" customFormat="1">
      <c r="A1005" s="13"/>
      <c r="B1005" s="224"/>
      <c r="C1005" s="225"/>
      <c r="D1005" s="226" t="s">
        <v>178</v>
      </c>
      <c r="E1005" s="227" t="s">
        <v>19</v>
      </c>
      <c r="F1005" s="228" t="s">
        <v>495</v>
      </c>
      <c r="G1005" s="225"/>
      <c r="H1005" s="227" t="s">
        <v>19</v>
      </c>
      <c r="I1005" s="229"/>
      <c r="J1005" s="225"/>
      <c r="K1005" s="225"/>
      <c r="L1005" s="230"/>
      <c r="M1005" s="231"/>
      <c r="N1005" s="232"/>
      <c r="O1005" s="232"/>
      <c r="P1005" s="232"/>
      <c r="Q1005" s="232"/>
      <c r="R1005" s="232"/>
      <c r="S1005" s="232"/>
      <c r="T1005" s="23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4" t="s">
        <v>178</v>
      </c>
      <c r="AU1005" s="234" t="s">
        <v>81</v>
      </c>
      <c r="AV1005" s="13" t="s">
        <v>79</v>
      </c>
      <c r="AW1005" s="13" t="s">
        <v>33</v>
      </c>
      <c r="AX1005" s="13" t="s">
        <v>71</v>
      </c>
      <c r="AY1005" s="234" t="s">
        <v>166</v>
      </c>
    </row>
    <row r="1006" s="13" customFormat="1">
      <c r="A1006" s="13"/>
      <c r="B1006" s="224"/>
      <c r="C1006" s="225"/>
      <c r="D1006" s="226" t="s">
        <v>178</v>
      </c>
      <c r="E1006" s="227" t="s">
        <v>19</v>
      </c>
      <c r="F1006" s="228" t="s">
        <v>181</v>
      </c>
      <c r="G1006" s="225"/>
      <c r="H1006" s="227" t="s">
        <v>19</v>
      </c>
      <c r="I1006" s="229"/>
      <c r="J1006" s="225"/>
      <c r="K1006" s="225"/>
      <c r="L1006" s="230"/>
      <c r="M1006" s="231"/>
      <c r="N1006" s="232"/>
      <c r="O1006" s="232"/>
      <c r="P1006" s="232"/>
      <c r="Q1006" s="232"/>
      <c r="R1006" s="232"/>
      <c r="S1006" s="232"/>
      <c r="T1006" s="23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4" t="s">
        <v>178</v>
      </c>
      <c r="AU1006" s="234" t="s">
        <v>81</v>
      </c>
      <c r="AV1006" s="13" t="s">
        <v>79</v>
      </c>
      <c r="AW1006" s="13" t="s">
        <v>33</v>
      </c>
      <c r="AX1006" s="13" t="s">
        <v>71</v>
      </c>
      <c r="AY1006" s="234" t="s">
        <v>166</v>
      </c>
    </row>
    <row r="1007" s="14" customFormat="1">
      <c r="A1007" s="14"/>
      <c r="B1007" s="235"/>
      <c r="C1007" s="236"/>
      <c r="D1007" s="226" t="s">
        <v>178</v>
      </c>
      <c r="E1007" s="237" t="s">
        <v>19</v>
      </c>
      <c r="F1007" s="238" t="s">
        <v>993</v>
      </c>
      <c r="G1007" s="236"/>
      <c r="H1007" s="239">
        <v>0.002</v>
      </c>
      <c r="I1007" s="240"/>
      <c r="J1007" s="236"/>
      <c r="K1007" s="236"/>
      <c r="L1007" s="241"/>
      <c r="M1007" s="242"/>
      <c r="N1007" s="243"/>
      <c r="O1007" s="243"/>
      <c r="P1007" s="243"/>
      <c r="Q1007" s="243"/>
      <c r="R1007" s="243"/>
      <c r="S1007" s="243"/>
      <c r="T1007" s="244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5" t="s">
        <v>178</v>
      </c>
      <c r="AU1007" s="245" t="s">
        <v>81</v>
      </c>
      <c r="AV1007" s="14" t="s">
        <v>81</v>
      </c>
      <c r="AW1007" s="14" t="s">
        <v>33</v>
      </c>
      <c r="AX1007" s="14" t="s">
        <v>71</v>
      </c>
      <c r="AY1007" s="245" t="s">
        <v>166</v>
      </c>
    </row>
    <row r="1008" s="14" customFormat="1">
      <c r="A1008" s="14"/>
      <c r="B1008" s="235"/>
      <c r="C1008" s="236"/>
      <c r="D1008" s="226" t="s">
        <v>178</v>
      </c>
      <c r="E1008" s="237" t="s">
        <v>19</v>
      </c>
      <c r="F1008" s="238" t="s">
        <v>994</v>
      </c>
      <c r="G1008" s="236"/>
      <c r="H1008" s="239">
        <v>0</v>
      </c>
      <c r="I1008" s="240"/>
      <c r="J1008" s="236"/>
      <c r="K1008" s="236"/>
      <c r="L1008" s="241"/>
      <c r="M1008" s="242"/>
      <c r="N1008" s="243"/>
      <c r="O1008" s="243"/>
      <c r="P1008" s="243"/>
      <c r="Q1008" s="243"/>
      <c r="R1008" s="243"/>
      <c r="S1008" s="243"/>
      <c r="T1008" s="244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5" t="s">
        <v>178</v>
      </c>
      <c r="AU1008" s="245" t="s">
        <v>81</v>
      </c>
      <c r="AV1008" s="14" t="s">
        <v>81</v>
      </c>
      <c r="AW1008" s="14" t="s">
        <v>33</v>
      </c>
      <c r="AX1008" s="14" t="s">
        <v>71</v>
      </c>
      <c r="AY1008" s="245" t="s">
        <v>166</v>
      </c>
    </row>
    <row r="1009" s="15" customFormat="1">
      <c r="A1009" s="15"/>
      <c r="B1009" s="246"/>
      <c r="C1009" s="247"/>
      <c r="D1009" s="226" t="s">
        <v>178</v>
      </c>
      <c r="E1009" s="248" t="s">
        <v>19</v>
      </c>
      <c r="F1009" s="249" t="s">
        <v>183</v>
      </c>
      <c r="G1009" s="247"/>
      <c r="H1009" s="250">
        <v>0.002</v>
      </c>
      <c r="I1009" s="251"/>
      <c r="J1009" s="247"/>
      <c r="K1009" s="247"/>
      <c r="L1009" s="252"/>
      <c r="M1009" s="253"/>
      <c r="N1009" s="254"/>
      <c r="O1009" s="254"/>
      <c r="P1009" s="254"/>
      <c r="Q1009" s="254"/>
      <c r="R1009" s="254"/>
      <c r="S1009" s="254"/>
      <c r="T1009" s="255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56" t="s">
        <v>178</v>
      </c>
      <c r="AU1009" s="256" t="s">
        <v>81</v>
      </c>
      <c r="AV1009" s="15" t="s">
        <v>175</v>
      </c>
      <c r="AW1009" s="15" t="s">
        <v>33</v>
      </c>
      <c r="AX1009" s="15" t="s">
        <v>79</v>
      </c>
      <c r="AY1009" s="256" t="s">
        <v>166</v>
      </c>
    </row>
    <row r="1010" s="2" customFormat="1" ht="16.5" customHeight="1">
      <c r="A1010" s="40"/>
      <c r="B1010" s="41"/>
      <c r="C1010" s="206" t="s">
        <v>577</v>
      </c>
      <c r="D1010" s="206" t="s">
        <v>170</v>
      </c>
      <c r="E1010" s="207" t="s">
        <v>995</v>
      </c>
      <c r="F1010" s="208" t="s">
        <v>996</v>
      </c>
      <c r="G1010" s="209" t="s">
        <v>339</v>
      </c>
      <c r="H1010" s="210">
        <v>1</v>
      </c>
      <c r="I1010" s="211"/>
      <c r="J1010" s="212">
        <f>ROUND(I1010*H1010,2)</f>
        <v>0</v>
      </c>
      <c r="K1010" s="208" t="s">
        <v>174</v>
      </c>
      <c r="L1010" s="46"/>
      <c r="M1010" s="213" t="s">
        <v>19</v>
      </c>
      <c r="N1010" s="214" t="s">
        <v>42</v>
      </c>
      <c r="O1010" s="86"/>
      <c r="P1010" s="215">
        <f>O1010*H1010</f>
        <v>0</v>
      </c>
      <c r="Q1010" s="215">
        <v>0</v>
      </c>
      <c r="R1010" s="215">
        <f>Q1010*H1010</f>
        <v>0</v>
      </c>
      <c r="S1010" s="215">
        <v>0.27000000000000002</v>
      </c>
      <c r="T1010" s="216">
        <f>S1010*H1010</f>
        <v>0.27000000000000002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17" t="s">
        <v>208</v>
      </c>
      <c r="AT1010" s="217" t="s">
        <v>170</v>
      </c>
      <c r="AU1010" s="217" t="s">
        <v>81</v>
      </c>
      <c r="AY1010" s="19" t="s">
        <v>166</v>
      </c>
      <c r="BE1010" s="218">
        <f>IF(N1010="základní",J1010,0)</f>
        <v>0</v>
      </c>
      <c r="BF1010" s="218">
        <f>IF(N1010="snížená",J1010,0)</f>
        <v>0</v>
      </c>
      <c r="BG1010" s="218">
        <f>IF(N1010="zákl. přenesená",J1010,0)</f>
        <v>0</v>
      </c>
      <c r="BH1010" s="218">
        <f>IF(N1010="sníž. přenesená",J1010,0)</f>
        <v>0</v>
      </c>
      <c r="BI1010" s="218">
        <f>IF(N1010="nulová",J1010,0)</f>
        <v>0</v>
      </c>
      <c r="BJ1010" s="19" t="s">
        <v>79</v>
      </c>
      <c r="BK1010" s="218">
        <f>ROUND(I1010*H1010,2)</f>
        <v>0</v>
      </c>
      <c r="BL1010" s="19" t="s">
        <v>208</v>
      </c>
      <c r="BM1010" s="217" t="s">
        <v>997</v>
      </c>
    </row>
    <row r="1011" s="2" customFormat="1">
      <c r="A1011" s="40"/>
      <c r="B1011" s="41"/>
      <c r="C1011" s="42"/>
      <c r="D1011" s="219" t="s">
        <v>176</v>
      </c>
      <c r="E1011" s="42"/>
      <c r="F1011" s="220" t="s">
        <v>998</v>
      </c>
      <c r="G1011" s="42"/>
      <c r="H1011" s="42"/>
      <c r="I1011" s="221"/>
      <c r="J1011" s="42"/>
      <c r="K1011" s="42"/>
      <c r="L1011" s="46"/>
      <c r="M1011" s="222"/>
      <c r="N1011" s="223"/>
      <c r="O1011" s="86"/>
      <c r="P1011" s="86"/>
      <c r="Q1011" s="86"/>
      <c r="R1011" s="86"/>
      <c r="S1011" s="86"/>
      <c r="T1011" s="87"/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T1011" s="19" t="s">
        <v>176</v>
      </c>
      <c r="AU1011" s="19" t="s">
        <v>81</v>
      </c>
    </row>
    <row r="1012" s="13" customFormat="1">
      <c r="A1012" s="13"/>
      <c r="B1012" s="224"/>
      <c r="C1012" s="225"/>
      <c r="D1012" s="226" t="s">
        <v>178</v>
      </c>
      <c r="E1012" s="227" t="s">
        <v>19</v>
      </c>
      <c r="F1012" s="228" t="s">
        <v>495</v>
      </c>
      <c r="G1012" s="225"/>
      <c r="H1012" s="227" t="s">
        <v>19</v>
      </c>
      <c r="I1012" s="229"/>
      <c r="J1012" s="225"/>
      <c r="K1012" s="225"/>
      <c r="L1012" s="230"/>
      <c r="M1012" s="231"/>
      <c r="N1012" s="232"/>
      <c r="O1012" s="232"/>
      <c r="P1012" s="232"/>
      <c r="Q1012" s="232"/>
      <c r="R1012" s="232"/>
      <c r="S1012" s="232"/>
      <c r="T1012" s="23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4" t="s">
        <v>178</v>
      </c>
      <c r="AU1012" s="234" t="s">
        <v>81</v>
      </c>
      <c r="AV1012" s="13" t="s">
        <v>79</v>
      </c>
      <c r="AW1012" s="13" t="s">
        <v>33</v>
      </c>
      <c r="AX1012" s="13" t="s">
        <v>71</v>
      </c>
      <c r="AY1012" s="234" t="s">
        <v>166</v>
      </c>
    </row>
    <row r="1013" s="13" customFormat="1">
      <c r="A1013" s="13"/>
      <c r="B1013" s="224"/>
      <c r="C1013" s="225"/>
      <c r="D1013" s="226" t="s">
        <v>178</v>
      </c>
      <c r="E1013" s="227" t="s">
        <v>19</v>
      </c>
      <c r="F1013" s="228" t="s">
        <v>181</v>
      </c>
      <c r="G1013" s="225"/>
      <c r="H1013" s="227" t="s">
        <v>19</v>
      </c>
      <c r="I1013" s="229"/>
      <c r="J1013" s="225"/>
      <c r="K1013" s="225"/>
      <c r="L1013" s="230"/>
      <c r="M1013" s="231"/>
      <c r="N1013" s="232"/>
      <c r="O1013" s="232"/>
      <c r="P1013" s="232"/>
      <c r="Q1013" s="232"/>
      <c r="R1013" s="232"/>
      <c r="S1013" s="232"/>
      <c r="T1013" s="23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4" t="s">
        <v>178</v>
      </c>
      <c r="AU1013" s="234" t="s">
        <v>81</v>
      </c>
      <c r="AV1013" s="13" t="s">
        <v>79</v>
      </c>
      <c r="AW1013" s="13" t="s">
        <v>33</v>
      </c>
      <c r="AX1013" s="13" t="s">
        <v>71</v>
      </c>
      <c r="AY1013" s="234" t="s">
        <v>166</v>
      </c>
    </row>
    <row r="1014" s="14" customFormat="1">
      <c r="A1014" s="14"/>
      <c r="B1014" s="235"/>
      <c r="C1014" s="236"/>
      <c r="D1014" s="226" t="s">
        <v>178</v>
      </c>
      <c r="E1014" s="237" t="s">
        <v>19</v>
      </c>
      <c r="F1014" s="238" t="s">
        <v>999</v>
      </c>
      <c r="G1014" s="236"/>
      <c r="H1014" s="239">
        <v>1</v>
      </c>
      <c r="I1014" s="240"/>
      <c r="J1014" s="236"/>
      <c r="K1014" s="236"/>
      <c r="L1014" s="241"/>
      <c r="M1014" s="242"/>
      <c r="N1014" s="243"/>
      <c r="O1014" s="243"/>
      <c r="P1014" s="243"/>
      <c r="Q1014" s="243"/>
      <c r="R1014" s="243"/>
      <c r="S1014" s="243"/>
      <c r="T1014" s="244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5" t="s">
        <v>178</v>
      </c>
      <c r="AU1014" s="245" t="s">
        <v>81</v>
      </c>
      <c r="AV1014" s="14" t="s">
        <v>81</v>
      </c>
      <c r="AW1014" s="14" t="s">
        <v>33</v>
      </c>
      <c r="AX1014" s="14" t="s">
        <v>71</v>
      </c>
      <c r="AY1014" s="245" t="s">
        <v>166</v>
      </c>
    </row>
    <row r="1015" s="15" customFormat="1">
      <c r="A1015" s="15"/>
      <c r="B1015" s="246"/>
      <c r="C1015" s="247"/>
      <c r="D1015" s="226" t="s">
        <v>178</v>
      </c>
      <c r="E1015" s="248" t="s">
        <v>19</v>
      </c>
      <c r="F1015" s="249" t="s">
        <v>183</v>
      </c>
      <c r="G1015" s="247"/>
      <c r="H1015" s="250">
        <v>1</v>
      </c>
      <c r="I1015" s="251"/>
      <c r="J1015" s="247"/>
      <c r="K1015" s="247"/>
      <c r="L1015" s="252"/>
      <c r="M1015" s="253"/>
      <c r="N1015" s="254"/>
      <c r="O1015" s="254"/>
      <c r="P1015" s="254"/>
      <c r="Q1015" s="254"/>
      <c r="R1015" s="254"/>
      <c r="S1015" s="254"/>
      <c r="T1015" s="255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56" t="s">
        <v>178</v>
      </c>
      <c r="AU1015" s="256" t="s">
        <v>81</v>
      </c>
      <c r="AV1015" s="15" t="s">
        <v>175</v>
      </c>
      <c r="AW1015" s="15" t="s">
        <v>33</v>
      </c>
      <c r="AX1015" s="15" t="s">
        <v>79</v>
      </c>
      <c r="AY1015" s="256" t="s">
        <v>166</v>
      </c>
    </row>
    <row r="1016" s="2" customFormat="1" ht="24.15" customHeight="1">
      <c r="A1016" s="40"/>
      <c r="B1016" s="41"/>
      <c r="C1016" s="206" t="s">
        <v>1000</v>
      </c>
      <c r="D1016" s="206" t="s">
        <v>170</v>
      </c>
      <c r="E1016" s="207" t="s">
        <v>1001</v>
      </c>
      <c r="F1016" s="208" t="s">
        <v>1002</v>
      </c>
      <c r="G1016" s="209" t="s">
        <v>1003</v>
      </c>
      <c r="H1016" s="278"/>
      <c r="I1016" s="211"/>
      <c r="J1016" s="212">
        <f>ROUND(I1016*H1016,2)</f>
        <v>0</v>
      </c>
      <c r="K1016" s="208" t="s">
        <v>174</v>
      </c>
      <c r="L1016" s="46"/>
      <c r="M1016" s="213" t="s">
        <v>19</v>
      </c>
      <c r="N1016" s="214" t="s">
        <v>42</v>
      </c>
      <c r="O1016" s="86"/>
      <c r="P1016" s="215">
        <f>O1016*H1016</f>
        <v>0</v>
      </c>
      <c r="Q1016" s="215">
        <v>0</v>
      </c>
      <c r="R1016" s="215">
        <f>Q1016*H1016</f>
        <v>0</v>
      </c>
      <c r="S1016" s="215">
        <v>0</v>
      </c>
      <c r="T1016" s="216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17" t="s">
        <v>208</v>
      </c>
      <c r="AT1016" s="217" t="s">
        <v>170</v>
      </c>
      <c r="AU1016" s="217" t="s">
        <v>81</v>
      </c>
      <c r="AY1016" s="19" t="s">
        <v>166</v>
      </c>
      <c r="BE1016" s="218">
        <f>IF(N1016="základní",J1016,0)</f>
        <v>0</v>
      </c>
      <c r="BF1016" s="218">
        <f>IF(N1016="snížená",J1016,0)</f>
        <v>0</v>
      </c>
      <c r="BG1016" s="218">
        <f>IF(N1016="zákl. přenesená",J1016,0)</f>
        <v>0</v>
      </c>
      <c r="BH1016" s="218">
        <f>IF(N1016="sníž. přenesená",J1016,0)</f>
        <v>0</v>
      </c>
      <c r="BI1016" s="218">
        <f>IF(N1016="nulová",J1016,0)</f>
        <v>0</v>
      </c>
      <c r="BJ1016" s="19" t="s">
        <v>79</v>
      </c>
      <c r="BK1016" s="218">
        <f>ROUND(I1016*H1016,2)</f>
        <v>0</v>
      </c>
      <c r="BL1016" s="19" t="s">
        <v>208</v>
      </c>
      <c r="BM1016" s="217" t="s">
        <v>1004</v>
      </c>
    </row>
    <row r="1017" s="2" customFormat="1">
      <c r="A1017" s="40"/>
      <c r="B1017" s="41"/>
      <c r="C1017" s="42"/>
      <c r="D1017" s="219" t="s">
        <v>176</v>
      </c>
      <c r="E1017" s="42"/>
      <c r="F1017" s="220" t="s">
        <v>1005</v>
      </c>
      <c r="G1017" s="42"/>
      <c r="H1017" s="42"/>
      <c r="I1017" s="221"/>
      <c r="J1017" s="42"/>
      <c r="K1017" s="42"/>
      <c r="L1017" s="46"/>
      <c r="M1017" s="222"/>
      <c r="N1017" s="223"/>
      <c r="O1017" s="86"/>
      <c r="P1017" s="86"/>
      <c r="Q1017" s="86"/>
      <c r="R1017" s="86"/>
      <c r="S1017" s="86"/>
      <c r="T1017" s="87"/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T1017" s="19" t="s">
        <v>176</v>
      </c>
      <c r="AU1017" s="19" t="s">
        <v>81</v>
      </c>
    </row>
    <row r="1018" s="12" customFormat="1" ht="22.8" customHeight="1">
      <c r="A1018" s="12"/>
      <c r="B1018" s="190"/>
      <c r="C1018" s="191"/>
      <c r="D1018" s="192" t="s">
        <v>70</v>
      </c>
      <c r="E1018" s="204" t="s">
        <v>1006</v>
      </c>
      <c r="F1018" s="204" t="s">
        <v>1007</v>
      </c>
      <c r="G1018" s="191"/>
      <c r="H1018" s="191"/>
      <c r="I1018" s="194"/>
      <c r="J1018" s="205">
        <f>BK1018</f>
        <v>0</v>
      </c>
      <c r="K1018" s="191"/>
      <c r="L1018" s="196"/>
      <c r="M1018" s="197"/>
      <c r="N1018" s="198"/>
      <c r="O1018" s="198"/>
      <c r="P1018" s="199">
        <f>SUM(P1019:P1024)</f>
        <v>0</v>
      </c>
      <c r="Q1018" s="198"/>
      <c r="R1018" s="199">
        <f>SUM(R1019:R1024)</f>
        <v>0</v>
      </c>
      <c r="S1018" s="198"/>
      <c r="T1018" s="200">
        <f>SUM(T1019:T1024)</f>
        <v>0</v>
      </c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R1018" s="201" t="s">
        <v>79</v>
      </c>
      <c r="AT1018" s="202" t="s">
        <v>70</v>
      </c>
      <c r="AU1018" s="202" t="s">
        <v>79</v>
      </c>
      <c r="AY1018" s="201" t="s">
        <v>166</v>
      </c>
      <c r="BK1018" s="203">
        <f>SUM(BK1019:BK1024)</f>
        <v>0</v>
      </c>
    </row>
    <row r="1019" s="2" customFormat="1" ht="24.15" customHeight="1">
      <c r="A1019" s="40"/>
      <c r="B1019" s="41"/>
      <c r="C1019" s="206" t="s">
        <v>583</v>
      </c>
      <c r="D1019" s="206" t="s">
        <v>170</v>
      </c>
      <c r="E1019" s="207" t="s">
        <v>1008</v>
      </c>
      <c r="F1019" s="208" t="s">
        <v>1009</v>
      </c>
      <c r="G1019" s="209" t="s">
        <v>971</v>
      </c>
      <c r="H1019" s="210">
        <v>1</v>
      </c>
      <c r="I1019" s="211"/>
      <c r="J1019" s="212">
        <f>ROUND(I1019*H1019,2)</f>
        <v>0</v>
      </c>
      <c r="K1019" s="208" t="s">
        <v>19</v>
      </c>
      <c r="L1019" s="46"/>
      <c r="M1019" s="213" t="s">
        <v>19</v>
      </c>
      <c r="N1019" s="214" t="s">
        <v>42</v>
      </c>
      <c r="O1019" s="86"/>
      <c r="P1019" s="215">
        <f>O1019*H1019</f>
        <v>0</v>
      </c>
      <c r="Q1019" s="215">
        <v>0</v>
      </c>
      <c r="R1019" s="215">
        <f>Q1019*H1019</f>
        <v>0</v>
      </c>
      <c r="S1019" s="215">
        <v>0</v>
      </c>
      <c r="T1019" s="216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17" t="s">
        <v>175</v>
      </c>
      <c r="AT1019" s="217" t="s">
        <v>170</v>
      </c>
      <c r="AU1019" s="217" t="s">
        <v>81</v>
      </c>
      <c r="AY1019" s="19" t="s">
        <v>166</v>
      </c>
      <c r="BE1019" s="218">
        <f>IF(N1019="základní",J1019,0)</f>
        <v>0</v>
      </c>
      <c r="BF1019" s="218">
        <f>IF(N1019="snížená",J1019,0)</f>
        <v>0</v>
      </c>
      <c r="BG1019" s="218">
        <f>IF(N1019="zákl. přenesená",J1019,0)</f>
        <v>0</v>
      </c>
      <c r="BH1019" s="218">
        <f>IF(N1019="sníž. přenesená",J1019,0)</f>
        <v>0</v>
      </c>
      <c r="BI1019" s="218">
        <f>IF(N1019="nulová",J1019,0)</f>
        <v>0</v>
      </c>
      <c r="BJ1019" s="19" t="s">
        <v>79</v>
      </c>
      <c r="BK1019" s="218">
        <f>ROUND(I1019*H1019,2)</f>
        <v>0</v>
      </c>
      <c r="BL1019" s="19" t="s">
        <v>175</v>
      </c>
      <c r="BM1019" s="217" t="s">
        <v>1010</v>
      </c>
    </row>
    <row r="1020" s="13" customFormat="1">
      <c r="A1020" s="13"/>
      <c r="B1020" s="224"/>
      <c r="C1020" s="225"/>
      <c r="D1020" s="226" t="s">
        <v>178</v>
      </c>
      <c r="E1020" s="227" t="s">
        <v>19</v>
      </c>
      <c r="F1020" s="228" t="s">
        <v>1011</v>
      </c>
      <c r="G1020" s="225"/>
      <c r="H1020" s="227" t="s">
        <v>19</v>
      </c>
      <c r="I1020" s="229"/>
      <c r="J1020" s="225"/>
      <c r="K1020" s="225"/>
      <c r="L1020" s="230"/>
      <c r="M1020" s="231"/>
      <c r="N1020" s="232"/>
      <c r="O1020" s="232"/>
      <c r="P1020" s="232"/>
      <c r="Q1020" s="232"/>
      <c r="R1020" s="232"/>
      <c r="S1020" s="232"/>
      <c r="T1020" s="23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4" t="s">
        <v>178</v>
      </c>
      <c r="AU1020" s="234" t="s">
        <v>81</v>
      </c>
      <c r="AV1020" s="13" t="s">
        <v>79</v>
      </c>
      <c r="AW1020" s="13" t="s">
        <v>33</v>
      </c>
      <c r="AX1020" s="13" t="s">
        <v>71</v>
      </c>
      <c r="AY1020" s="234" t="s">
        <v>166</v>
      </c>
    </row>
    <row r="1021" s="13" customFormat="1">
      <c r="A1021" s="13"/>
      <c r="B1021" s="224"/>
      <c r="C1021" s="225"/>
      <c r="D1021" s="226" t="s">
        <v>178</v>
      </c>
      <c r="E1021" s="227" t="s">
        <v>19</v>
      </c>
      <c r="F1021" s="228" t="s">
        <v>181</v>
      </c>
      <c r="G1021" s="225"/>
      <c r="H1021" s="227" t="s">
        <v>19</v>
      </c>
      <c r="I1021" s="229"/>
      <c r="J1021" s="225"/>
      <c r="K1021" s="225"/>
      <c r="L1021" s="230"/>
      <c r="M1021" s="231"/>
      <c r="N1021" s="232"/>
      <c r="O1021" s="232"/>
      <c r="P1021" s="232"/>
      <c r="Q1021" s="232"/>
      <c r="R1021" s="232"/>
      <c r="S1021" s="232"/>
      <c r="T1021" s="23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4" t="s">
        <v>178</v>
      </c>
      <c r="AU1021" s="234" t="s">
        <v>81</v>
      </c>
      <c r="AV1021" s="13" t="s">
        <v>79</v>
      </c>
      <c r="AW1021" s="13" t="s">
        <v>33</v>
      </c>
      <c r="AX1021" s="13" t="s">
        <v>71</v>
      </c>
      <c r="AY1021" s="234" t="s">
        <v>166</v>
      </c>
    </row>
    <row r="1022" s="13" customFormat="1">
      <c r="A1022" s="13"/>
      <c r="B1022" s="224"/>
      <c r="C1022" s="225"/>
      <c r="D1022" s="226" t="s">
        <v>178</v>
      </c>
      <c r="E1022" s="227" t="s">
        <v>19</v>
      </c>
      <c r="F1022" s="228" t="s">
        <v>1012</v>
      </c>
      <c r="G1022" s="225"/>
      <c r="H1022" s="227" t="s">
        <v>19</v>
      </c>
      <c r="I1022" s="229"/>
      <c r="J1022" s="225"/>
      <c r="K1022" s="225"/>
      <c r="L1022" s="230"/>
      <c r="M1022" s="231"/>
      <c r="N1022" s="232"/>
      <c r="O1022" s="232"/>
      <c r="P1022" s="232"/>
      <c r="Q1022" s="232"/>
      <c r="R1022" s="232"/>
      <c r="S1022" s="232"/>
      <c r="T1022" s="23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4" t="s">
        <v>178</v>
      </c>
      <c r="AU1022" s="234" t="s">
        <v>81</v>
      </c>
      <c r="AV1022" s="13" t="s">
        <v>79</v>
      </c>
      <c r="AW1022" s="13" t="s">
        <v>33</v>
      </c>
      <c r="AX1022" s="13" t="s">
        <v>71</v>
      </c>
      <c r="AY1022" s="234" t="s">
        <v>166</v>
      </c>
    </row>
    <row r="1023" s="14" customFormat="1">
      <c r="A1023" s="14"/>
      <c r="B1023" s="235"/>
      <c r="C1023" s="236"/>
      <c r="D1023" s="226" t="s">
        <v>178</v>
      </c>
      <c r="E1023" s="237" t="s">
        <v>19</v>
      </c>
      <c r="F1023" s="238" t="s">
        <v>79</v>
      </c>
      <c r="G1023" s="236"/>
      <c r="H1023" s="239">
        <v>1</v>
      </c>
      <c r="I1023" s="240"/>
      <c r="J1023" s="236"/>
      <c r="K1023" s="236"/>
      <c r="L1023" s="241"/>
      <c r="M1023" s="242"/>
      <c r="N1023" s="243"/>
      <c r="O1023" s="243"/>
      <c r="P1023" s="243"/>
      <c r="Q1023" s="243"/>
      <c r="R1023" s="243"/>
      <c r="S1023" s="243"/>
      <c r="T1023" s="24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5" t="s">
        <v>178</v>
      </c>
      <c r="AU1023" s="245" t="s">
        <v>81</v>
      </c>
      <c r="AV1023" s="14" t="s">
        <v>81</v>
      </c>
      <c r="AW1023" s="14" t="s">
        <v>33</v>
      </c>
      <c r="AX1023" s="14" t="s">
        <v>71</v>
      </c>
      <c r="AY1023" s="245" t="s">
        <v>166</v>
      </c>
    </row>
    <row r="1024" s="15" customFormat="1">
      <c r="A1024" s="15"/>
      <c r="B1024" s="246"/>
      <c r="C1024" s="247"/>
      <c r="D1024" s="226" t="s">
        <v>178</v>
      </c>
      <c r="E1024" s="248" t="s">
        <v>19</v>
      </c>
      <c r="F1024" s="249" t="s">
        <v>183</v>
      </c>
      <c r="G1024" s="247"/>
      <c r="H1024" s="250">
        <v>1</v>
      </c>
      <c r="I1024" s="251"/>
      <c r="J1024" s="247"/>
      <c r="K1024" s="247"/>
      <c r="L1024" s="252"/>
      <c r="M1024" s="253"/>
      <c r="N1024" s="254"/>
      <c r="O1024" s="254"/>
      <c r="P1024" s="254"/>
      <c r="Q1024" s="254"/>
      <c r="R1024" s="254"/>
      <c r="S1024" s="254"/>
      <c r="T1024" s="255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56" t="s">
        <v>178</v>
      </c>
      <c r="AU1024" s="256" t="s">
        <v>81</v>
      </c>
      <c r="AV1024" s="15" t="s">
        <v>175</v>
      </c>
      <c r="AW1024" s="15" t="s">
        <v>33</v>
      </c>
      <c r="AX1024" s="15" t="s">
        <v>79</v>
      </c>
      <c r="AY1024" s="256" t="s">
        <v>166</v>
      </c>
    </row>
    <row r="1025" s="12" customFormat="1" ht="22.8" customHeight="1">
      <c r="A1025" s="12"/>
      <c r="B1025" s="190"/>
      <c r="C1025" s="191"/>
      <c r="D1025" s="192" t="s">
        <v>70</v>
      </c>
      <c r="E1025" s="204" t="s">
        <v>1013</v>
      </c>
      <c r="F1025" s="204" t="s">
        <v>1014</v>
      </c>
      <c r="G1025" s="191"/>
      <c r="H1025" s="191"/>
      <c r="I1025" s="194"/>
      <c r="J1025" s="205">
        <f>BK1025</f>
        <v>0</v>
      </c>
      <c r="K1025" s="191"/>
      <c r="L1025" s="196"/>
      <c r="M1025" s="197"/>
      <c r="N1025" s="198"/>
      <c r="O1025" s="198"/>
      <c r="P1025" s="199">
        <f>SUM(P1026:P1032)</f>
        <v>0</v>
      </c>
      <c r="Q1025" s="198"/>
      <c r="R1025" s="199">
        <f>SUM(R1026:R1032)</f>
        <v>0</v>
      </c>
      <c r="S1025" s="198"/>
      <c r="T1025" s="200">
        <f>SUM(T1026:T1032)</f>
        <v>0</v>
      </c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R1025" s="201" t="s">
        <v>79</v>
      </c>
      <c r="AT1025" s="202" t="s">
        <v>70</v>
      </c>
      <c r="AU1025" s="202" t="s">
        <v>79</v>
      </c>
      <c r="AY1025" s="201" t="s">
        <v>166</v>
      </c>
      <c r="BK1025" s="203">
        <f>SUM(BK1026:BK1032)</f>
        <v>0</v>
      </c>
    </row>
    <row r="1026" s="2" customFormat="1" ht="24.15" customHeight="1">
      <c r="A1026" s="40"/>
      <c r="B1026" s="41"/>
      <c r="C1026" s="206" t="s">
        <v>1015</v>
      </c>
      <c r="D1026" s="206" t="s">
        <v>170</v>
      </c>
      <c r="E1026" s="207" t="s">
        <v>1016</v>
      </c>
      <c r="F1026" s="208" t="s">
        <v>1017</v>
      </c>
      <c r="G1026" s="209" t="s">
        <v>339</v>
      </c>
      <c r="H1026" s="210">
        <v>1</v>
      </c>
      <c r="I1026" s="211"/>
      <c r="J1026" s="212">
        <f>ROUND(I1026*H1026,2)</f>
        <v>0</v>
      </c>
      <c r="K1026" s="208" t="s">
        <v>19</v>
      </c>
      <c r="L1026" s="46"/>
      <c r="M1026" s="213" t="s">
        <v>19</v>
      </c>
      <c r="N1026" s="214" t="s">
        <v>42</v>
      </c>
      <c r="O1026" s="86"/>
      <c r="P1026" s="215">
        <f>O1026*H1026</f>
        <v>0</v>
      </c>
      <c r="Q1026" s="215">
        <v>0</v>
      </c>
      <c r="R1026" s="215">
        <f>Q1026*H1026</f>
        <v>0</v>
      </c>
      <c r="S1026" s="215">
        <v>0</v>
      </c>
      <c r="T1026" s="216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17" t="s">
        <v>175</v>
      </c>
      <c r="AT1026" s="217" t="s">
        <v>170</v>
      </c>
      <c r="AU1026" s="217" t="s">
        <v>81</v>
      </c>
      <c r="AY1026" s="19" t="s">
        <v>166</v>
      </c>
      <c r="BE1026" s="218">
        <f>IF(N1026="základní",J1026,0)</f>
        <v>0</v>
      </c>
      <c r="BF1026" s="218">
        <f>IF(N1026="snížená",J1026,0)</f>
        <v>0</v>
      </c>
      <c r="BG1026" s="218">
        <f>IF(N1026="zákl. přenesená",J1026,0)</f>
        <v>0</v>
      </c>
      <c r="BH1026" s="218">
        <f>IF(N1026="sníž. přenesená",J1026,0)</f>
        <v>0</v>
      </c>
      <c r="BI1026" s="218">
        <f>IF(N1026="nulová",J1026,0)</f>
        <v>0</v>
      </c>
      <c r="BJ1026" s="19" t="s">
        <v>79</v>
      </c>
      <c r="BK1026" s="218">
        <f>ROUND(I1026*H1026,2)</f>
        <v>0</v>
      </c>
      <c r="BL1026" s="19" t="s">
        <v>175</v>
      </c>
      <c r="BM1026" s="217" t="s">
        <v>1018</v>
      </c>
    </row>
    <row r="1027" s="13" customFormat="1">
      <c r="A1027" s="13"/>
      <c r="B1027" s="224"/>
      <c r="C1027" s="225"/>
      <c r="D1027" s="226" t="s">
        <v>178</v>
      </c>
      <c r="E1027" s="227" t="s">
        <v>19</v>
      </c>
      <c r="F1027" s="228" t="s">
        <v>1019</v>
      </c>
      <c r="G1027" s="225"/>
      <c r="H1027" s="227" t="s">
        <v>19</v>
      </c>
      <c r="I1027" s="229"/>
      <c r="J1027" s="225"/>
      <c r="K1027" s="225"/>
      <c r="L1027" s="230"/>
      <c r="M1027" s="231"/>
      <c r="N1027" s="232"/>
      <c r="O1027" s="232"/>
      <c r="P1027" s="232"/>
      <c r="Q1027" s="232"/>
      <c r="R1027" s="232"/>
      <c r="S1027" s="232"/>
      <c r="T1027" s="23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4" t="s">
        <v>178</v>
      </c>
      <c r="AU1027" s="234" t="s">
        <v>81</v>
      </c>
      <c r="AV1027" s="13" t="s">
        <v>79</v>
      </c>
      <c r="AW1027" s="13" t="s">
        <v>33</v>
      </c>
      <c r="AX1027" s="13" t="s">
        <v>71</v>
      </c>
      <c r="AY1027" s="234" t="s">
        <v>166</v>
      </c>
    </row>
    <row r="1028" s="13" customFormat="1">
      <c r="A1028" s="13"/>
      <c r="B1028" s="224"/>
      <c r="C1028" s="225"/>
      <c r="D1028" s="226" t="s">
        <v>178</v>
      </c>
      <c r="E1028" s="227" t="s">
        <v>19</v>
      </c>
      <c r="F1028" s="228" t="s">
        <v>181</v>
      </c>
      <c r="G1028" s="225"/>
      <c r="H1028" s="227" t="s">
        <v>19</v>
      </c>
      <c r="I1028" s="229"/>
      <c r="J1028" s="225"/>
      <c r="K1028" s="225"/>
      <c r="L1028" s="230"/>
      <c r="M1028" s="231"/>
      <c r="N1028" s="232"/>
      <c r="O1028" s="232"/>
      <c r="P1028" s="232"/>
      <c r="Q1028" s="232"/>
      <c r="R1028" s="232"/>
      <c r="S1028" s="232"/>
      <c r="T1028" s="23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4" t="s">
        <v>178</v>
      </c>
      <c r="AU1028" s="234" t="s">
        <v>81</v>
      </c>
      <c r="AV1028" s="13" t="s">
        <v>79</v>
      </c>
      <c r="AW1028" s="13" t="s">
        <v>33</v>
      </c>
      <c r="AX1028" s="13" t="s">
        <v>71</v>
      </c>
      <c r="AY1028" s="234" t="s">
        <v>166</v>
      </c>
    </row>
    <row r="1029" s="13" customFormat="1">
      <c r="A1029" s="13"/>
      <c r="B1029" s="224"/>
      <c r="C1029" s="225"/>
      <c r="D1029" s="226" t="s">
        <v>178</v>
      </c>
      <c r="E1029" s="227" t="s">
        <v>19</v>
      </c>
      <c r="F1029" s="228" t="s">
        <v>1020</v>
      </c>
      <c r="G1029" s="225"/>
      <c r="H1029" s="227" t="s">
        <v>19</v>
      </c>
      <c r="I1029" s="229"/>
      <c r="J1029" s="225"/>
      <c r="K1029" s="225"/>
      <c r="L1029" s="230"/>
      <c r="M1029" s="231"/>
      <c r="N1029" s="232"/>
      <c r="O1029" s="232"/>
      <c r="P1029" s="232"/>
      <c r="Q1029" s="232"/>
      <c r="R1029" s="232"/>
      <c r="S1029" s="232"/>
      <c r="T1029" s="23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4" t="s">
        <v>178</v>
      </c>
      <c r="AU1029" s="234" t="s">
        <v>81</v>
      </c>
      <c r="AV1029" s="13" t="s">
        <v>79</v>
      </c>
      <c r="AW1029" s="13" t="s">
        <v>33</v>
      </c>
      <c r="AX1029" s="13" t="s">
        <v>71</v>
      </c>
      <c r="AY1029" s="234" t="s">
        <v>166</v>
      </c>
    </row>
    <row r="1030" s="13" customFormat="1">
      <c r="A1030" s="13"/>
      <c r="B1030" s="224"/>
      <c r="C1030" s="225"/>
      <c r="D1030" s="226" t="s">
        <v>178</v>
      </c>
      <c r="E1030" s="227" t="s">
        <v>19</v>
      </c>
      <c r="F1030" s="228" t="s">
        <v>1021</v>
      </c>
      <c r="G1030" s="225"/>
      <c r="H1030" s="227" t="s">
        <v>19</v>
      </c>
      <c r="I1030" s="229"/>
      <c r="J1030" s="225"/>
      <c r="K1030" s="225"/>
      <c r="L1030" s="230"/>
      <c r="M1030" s="231"/>
      <c r="N1030" s="232"/>
      <c r="O1030" s="232"/>
      <c r="P1030" s="232"/>
      <c r="Q1030" s="232"/>
      <c r="R1030" s="232"/>
      <c r="S1030" s="232"/>
      <c r="T1030" s="23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4" t="s">
        <v>178</v>
      </c>
      <c r="AU1030" s="234" t="s">
        <v>81</v>
      </c>
      <c r="AV1030" s="13" t="s">
        <v>79</v>
      </c>
      <c r="AW1030" s="13" t="s">
        <v>33</v>
      </c>
      <c r="AX1030" s="13" t="s">
        <v>71</v>
      </c>
      <c r="AY1030" s="234" t="s">
        <v>166</v>
      </c>
    </row>
    <row r="1031" s="14" customFormat="1">
      <c r="A1031" s="14"/>
      <c r="B1031" s="235"/>
      <c r="C1031" s="236"/>
      <c r="D1031" s="226" t="s">
        <v>178</v>
      </c>
      <c r="E1031" s="237" t="s">
        <v>19</v>
      </c>
      <c r="F1031" s="238" t="s">
        <v>79</v>
      </c>
      <c r="G1031" s="236"/>
      <c r="H1031" s="239">
        <v>1</v>
      </c>
      <c r="I1031" s="240"/>
      <c r="J1031" s="236"/>
      <c r="K1031" s="236"/>
      <c r="L1031" s="241"/>
      <c r="M1031" s="242"/>
      <c r="N1031" s="243"/>
      <c r="O1031" s="243"/>
      <c r="P1031" s="243"/>
      <c r="Q1031" s="243"/>
      <c r="R1031" s="243"/>
      <c r="S1031" s="243"/>
      <c r="T1031" s="244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5" t="s">
        <v>178</v>
      </c>
      <c r="AU1031" s="245" t="s">
        <v>81</v>
      </c>
      <c r="AV1031" s="14" t="s">
        <v>81</v>
      </c>
      <c r="AW1031" s="14" t="s">
        <v>33</v>
      </c>
      <c r="AX1031" s="14" t="s">
        <v>71</v>
      </c>
      <c r="AY1031" s="245" t="s">
        <v>166</v>
      </c>
    </row>
    <row r="1032" s="15" customFormat="1">
      <c r="A1032" s="15"/>
      <c r="B1032" s="246"/>
      <c r="C1032" s="247"/>
      <c r="D1032" s="226" t="s">
        <v>178</v>
      </c>
      <c r="E1032" s="248" t="s">
        <v>19</v>
      </c>
      <c r="F1032" s="249" t="s">
        <v>183</v>
      </c>
      <c r="G1032" s="247"/>
      <c r="H1032" s="250">
        <v>1</v>
      </c>
      <c r="I1032" s="251"/>
      <c r="J1032" s="247"/>
      <c r="K1032" s="247"/>
      <c r="L1032" s="252"/>
      <c r="M1032" s="253"/>
      <c r="N1032" s="254"/>
      <c r="O1032" s="254"/>
      <c r="P1032" s="254"/>
      <c r="Q1032" s="254"/>
      <c r="R1032" s="254"/>
      <c r="S1032" s="254"/>
      <c r="T1032" s="255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56" t="s">
        <v>178</v>
      </c>
      <c r="AU1032" s="256" t="s">
        <v>81</v>
      </c>
      <c r="AV1032" s="15" t="s">
        <v>175</v>
      </c>
      <c r="AW1032" s="15" t="s">
        <v>33</v>
      </c>
      <c r="AX1032" s="15" t="s">
        <v>79</v>
      </c>
      <c r="AY1032" s="256" t="s">
        <v>166</v>
      </c>
    </row>
    <row r="1033" s="12" customFormat="1" ht="22.8" customHeight="1">
      <c r="A1033" s="12"/>
      <c r="B1033" s="190"/>
      <c r="C1033" s="191"/>
      <c r="D1033" s="192" t="s">
        <v>70</v>
      </c>
      <c r="E1033" s="204" t="s">
        <v>1022</v>
      </c>
      <c r="F1033" s="204" t="s">
        <v>1023</v>
      </c>
      <c r="G1033" s="191"/>
      <c r="H1033" s="191"/>
      <c r="I1033" s="194"/>
      <c r="J1033" s="205">
        <f>BK1033</f>
        <v>0</v>
      </c>
      <c r="K1033" s="191"/>
      <c r="L1033" s="196"/>
      <c r="M1033" s="197"/>
      <c r="N1033" s="198"/>
      <c r="O1033" s="198"/>
      <c r="P1033" s="199">
        <f>SUM(P1034:P1086)</f>
        <v>0</v>
      </c>
      <c r="Q1033" s="198"/>
      <c r="R1033" s="199">
        <f>SUM(R1034:R1086)</f>
        <v>1.661856367</v>
      </c>
      <c r="S1033" s="198"/>
      <c r="T1033" s="200">
        <f>SUM(T1034:T1086)</f>
        <v>0</v>
      </c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R1033" s="201" t="s">
        <v>81</v>
      </c>
      <c r="AT1033" s="202" t="s">
        <v>70</v>
      </c>
      <c r="AU1033" s="202" t="s">
        <v>79</v>
      </c>
      <c r="AY1033" s="201" t="s">
        <v>166</v>
      </c>
      <c r="BK1033" s="203">
        <f>SUM(BK1034:BK1086)</f>
        <v>0</v>
      </c>
    </row>
    <row r="1034" s="2" customFormat="1" ht="24.15" customHeight="1">
      <c r="A1034" s="40"/>
      <c r="B1034" s="41"/>
      <c r="C1034" s="206" t="s">
        <v>595</v>
      </c>
      <c r="D1034" s="206" t="s">
        <v>170</v>
      </c>
      <c r="E1034" s="207" t="s">
        <v>1024</v>
      </c>
      <c r="F1034" s="208" t="s">
        <v>1025</v>
      </c>
      <c r="G1034" s="209" t="s">
        <v>199</v>
      </c>
      <c r="H1034" s="210">
        <v>99.219999999999999</v>
      </c>
      <c r="I1034" s="211"/>
      <c r="J1034" s="212">
        <f>ROUND(I1034*H1034,2)</f>
        <v>0</v>
      </c>
      <c r="K1034" s="208" t="s">
        <v>174</v>
      </c>
      <c r="L1034" s="46"/>
      <c r="M1034" s="213" t="s">
        <v>19</v>
      </c>
      <c r="N1034" s="214" t="s">
        <v>42</v>
      </c>
      <c r="O1034" s="86"/>
      <c r="P1034" s="215">
        <f>O1034*H1034</f>
        <v>0</v>
      </c>
      <c r="Q1034" s="215">
        <v>0</v>
      </c>
      <c r="R1034" s="215">
        <f>Q1034*H1034</f>
        <v>0</v>
      </c>
      <c r="S1034" s="215">
        <v>0</v>
      </c>
      <c r="T1034" s="216">
        <f>S1034*H1034</f>
        <v>0</v>
      </c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R1034" s="217" t="s">
        <v>208</v>
      </c>
      <c r="AT1034" s="217" t="s">
        <v>170</v>
      </c>
      <c r="AU1034" s="217" t="s">
        <v>81</v>
      </c>
      <c r="AY1034" s="19" t="s">
        <v>166</v>
      </c>
      <c r="BE1034" s="218">
        <f>IF(N1034="základní",J1034,0)</f>
        <v>0</v>
      </c>
      <c r="BF1034" s="218">
        <f>IF(N1034="snížená",J1034,0)</f>
        <v>0</v>
      </c>
      <c r="BG1034" s="218">
        <f>IF(N1034="zákl. přenesená",J1034,0)</f>
        <v>0</v>
      </c>
      <c r="BH1034" s="218">
        <f>IF(N1034="sníž. přenesená",J1034,0)</f>
        <v>0</v>
      </c>
      <c r="BI1034" s="218">
        <f>IF(N1034="nulová",J1034,0)</f>
        <v>0</v>
      </c>
      <c r="BJ1034" s="19" t="s">
        <v>79</v>
      </c>
      <c r="BK1034" s="218">
        <f>ROUND(I1034*H1034,2)</f>
        <v>0</v>
      </c>
      <c r="BL1034" s="19" t="s">
        <v>208</v>
      </c>
      <c r="BM1034" s="217" t="s">
        <v>1026</v>
      </c>
    </row>
    <row r="1035" s="2" customFormat="1">
      <c r="A1035" s="40"/>
      <c r="B1035" s="41"/>
      <c r="C1035" s="42"/>
      <c r="D1035" s="219" t="s">
        <v>176</v>
      </c>
      <c r="E1035" s="42"/>
      <c r="F1035" s="220" t="s">
        <v>1027</v>
      </c>
      <c r="G1035" s="42"/>
      <c r="H1035" s="42"/>
      <c r="I1035" s="221"/>
      <c r="J1035" s="42"/>
      <c r="K1035" s="42"/>
      <c r="L1035" s="46"/>
      <c r="M1035" s="222"/>
      <c r="N1035" s="223"/>
      <c r="O1035" s="86"/>
      <c r="P1035" s="86"/>
      <c r="Q1035" s="86"/>
      <c r="R1035" s="86"/>
      <c r="S1035" s="86"/>
      <c r="T1035" s="87"/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T1035" s="19" t="s">
        <v>176</v>
      </c>
      <c r="AU1035" s="19" t="s">
        <v>81</v>
      </c>
    </row>
    <row r="1036" s="13" customFormat="1">
      <c r="A1036" s="13"/>
      <c r="B1036" s="224"/>
      <c r="C1036" s="225"/>
      <c r="D1036" s="226" t="s">
        <v>178</v>
      </c>
      <c r="E1036" s="227" t="s">
        <v>19</v>
      </c>
      <c r="F1036" s="228" t="s">
        <v>179</v>
      </c>
      <c r="G1036" s="225"/>
      <c r="H1036" s="227" t="s">
        <v>19</v>
      </c>
      <c r="I1036" s="229"/>
      <c r="J1036" s="225"/>
      <c r="K1036" s="225"/>
      <c r="L1036" s="230"/>
      <c r="M1036" s="231"/>
      <c r="N1036" s="232"/>
      <c r="O1036" s="232"/>
      <c r="P1036" s="232"/>
      <c r="Q1036" s="232"/>
      <c r="R1036" s="232"/>
      <c r="S1036" s="232"/>
      <c r="T1036" s="23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4" t="s">
        <v>178</v>
      </c>
      <c r="AU1036" s="234" t="s">
        <v>81</v>
      </c>
      <c r="AV1036" s="13" t="s">
        <v>79</v>
      </c>
      <c r="AW1036" s="13" t="s">
        <v>33</v>
      </c>
      <c r="AX1036" s="13" t="s">
        <v>71</v>
      </c>
      <c r="AY1036" s="234" t="s">
        <v>166</v>
      </c>
    </row>
    <row r="1037" s="13" customFormat="1">
      <c r="A1037" s="13"/>
      <c r="B1037" s="224"/>
      <c r="C1037" s="225"/>
      <c r="D1037" s="226" t="s">
        <v>178</v>
      </c>
      <c r="E1037" s="227" t="s">
        <v>19</v>
      </c>
      <c r="F1037" s="228" t="s">
        <v>181</v>
      </c>
      <c r="G1037" s="225"/>
      <c r="H1037" s="227" t="s">
        <v>19</v>
      </c>
      <c r="I1037" s="229"/>
      <c r="J1037" s="225"/>
      <c r="K1037" s="225"/>
      <c r="L1037" s="230"/>
      <c r="M1037" s="231"/>
      <c r="N1037" s="232"/>
      <c r="O1037" s="232"/>
      <c r="P1037" s="232"/>
      <c r="Q1037" s="232"/>
      <c r="R1037" s="232"/>
      <c r="S1037" s="232"/>
      <c r="T1037" s="23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4" t="s">
        <v>178</v>
      </c>
      <c r="AU1037" s="234" t="s">
        <v>81</v>
      </c>
      <c r="AV1037" s="13" t="s">
        <v>79</v>
      </c>
      <c r="AW1037" s="13" t="s">
        <v>33</v>
      </c>
      <c r="AX1037" s="13" t="s">
        <v>71</v>
      </c>
      <c r="AY1037" s="234" t="s">
        <v>166</v>
      </c>
    </row>
    <row r="1038" s="13" customFormat="1">
      <c r="A1038" s="13"/>
      <c r="B1038" s="224"/>
      <c r="C1038" s="225"/>
      <c r="D1038" s="226" t="s">
        <v>178</v>
      </c>
      <c r="E1038" s="227" t="s">
        <v>19</v>
      </c>
      <c r="F1038" s="228" t="s">
        <v>409</v>
      </c>
      <c r="G1038" s="225"/>
      <c r="H1038" s="227" t="s">
        <v>19</v>
      </c>
      <c r="I1038" s="229"/>
      <c r="J1038" s="225"/>
      <c r="K1038" s="225"/>
      <c r="L1038" s="230"/>
      <c r="M1038" s="231"/>
      <c r="N1038" s="232"/>
      <c r="O1038" s="232"/>
      <c r="P1038" s="232"/>
      <c r="Q1038" s="232"/>
      <c r="R1038" s="232"/>
      <c r="S1038" s="232"/>
      <c r="T1038" s="23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4" t="s">
        <v>178</v>
      </c>
      <c r="AU1038" s="234" t="s">
        <v>81</v>
      </c>
      <c r="AV1038" s="13" t="s">
        <v>79</v>
      </c>
      <c r="AW1038" s="13" t="s">
        <v>33</v>
      </c>
      <c r="AX1038" s="13" t="s">
        <v>71</v>
      </c>
      <c r="AY1038" s="234" t="s">
        <v>166</v>
      </c>
    </row>
    <row r="1039" s="14" customFormat="1">
      <c r="A1039" s="14"/>
      <c r="B1039" s="235"/>
      <c r="C1039" s="236"/>
      <c r="D1039" s="226" t="s">
        <v>178</v>
      </c>
      <c r="E1039" s="237" t="s">
        <v>19</v>
      </c>
      <c r="F1039" s="238" t="s">
        <v>410</v>
      </c>
      <c r="G1039" s="236"/>
      <c r="H1039" s="239">
        <v>67.012</v>
      </c>
      <c r="I1039" s="240"/>
      <c r="J1039" s="236"/>
      <c r="K1039" s="236"/>
      <c r="L1039" s="241"/>
      <c r="M1039" s="242"/>
      <c r="N1039" s="243"/>
      <c r="O1039" s="243"/>
      <c r="P1039" s="243"/>
      <c r="Q1039" s="243"/>
      <c r="R1039" s="243"/>
      <c r="S1039" s="243"/>
      <c r="T1039" s="244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45" t="s">
        <v>178</v>
      </c>
      <c r="AU1039" s="245" t="s">
        <v>81</v>
      </c>
      <c r="AV1039" s="14" t="s">
        <v>81</v>
      </c>
      <c r="AW1039" s="14" t="s">
        <v>33</v>
      </c>
      <c r="AX1039" s="14" t="s">
        <v>71</v>
      </c>
      <c r="AY1039" s="245" t="s">
        <v>166</v>
      </c>
    </row>
    <row r="1040" s="14" customFormat="1">
      <c r="A1040" s="14"/>
      <c r="B1040" s="235"/>
      <c r="C1040" s="236"/>
      <c r="D1040" s="226" t="s">
        <v>178</v>
      </c>
      <c r="E1040" s="237" t="s">
        <v>19</v>
      </c>
      <c r="F1040" s="238" t="s">
        <v>411</v>
      </c>
      <c r="G1040" s="236"/>
      <c r="H1040" s="239">
        <v>32.207999999999998</v>
      </c>
      <c r="I1040" s="240"/>
      <c r="J1040" s="236"/>
      <c r="K1040" s="236"/>
      <c r="L1040" s="241"/>
      <c r="M1040" s="242"/>
      <c r="N1040" s="243"/>
      <c r="O1040" s="243"/>
      <c r="P1040" s="243"/>
      <c r="Q1040" s="243"/>
      <c r="R1040" s="243"/>
      <c r="S1040" s="243"/>
      <c r="T1040" s="244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5" t="s">
        <v>178</v>
      </c>
      <c r="AU1040" s="245" t="s">
        <v>81</v>
      </c>
      <c r="AV1040" s="14" t="s">
        <v>81</v>
      </c>
      <c r="AW1040" s="14" t="s">
        <v>33</v>
      </c>
      <c r="AX1040" s="14" t="s">
        <v>71</v>
      </c>
      <c r="AY1040" s="245" t="s">
        <v>166</v>
      </c>
    </row>
    <row r="1041" s="15" customFormat="1">
      <c r="A1041" s="15"/>
      <c r="B1041" s="246"/>
      <c r="C1041" s="247"/>
      <c r="D1041" s="226" t="s">
        <v>178</v>
      </c>
      <c r="E1041" s="248" t="s">
        <v>19</v>
      </c>
      <c r="F1041" s="249" t="s">
        <v>183</v>
      </c>
      <c r="G1041" s="247"/>
      <c r="H1041" s="250">
        <v>99.219999999999999</v>
      </c>
      <c r="I1041" s="251"/>
      <c r="J1041" s="247"/>
      <c r="K1041" s="247"/>
      <c r="L1041" s="252"/>
      <c r="M1041" s="253"/>
      <c r="N1041" s="254"/>
      <c r="O1041" s="254"/>
      <c r="P1041" s="254"/>
      <c r="Q1041" s="254"/>
      <c r="R1041" s="254"/>
      <c r="S1041" s="254"/>
      <c r="T1041" s="255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56" t="s">
        <v>178</v>
      </c>
      <c r="AU1041" s="256" t="s">
        <v>81</v>
      </c>
      <c r="AV1041" s="15" t="s">
        <v>175</v>
      </c>
      <c r="AW1041" s="15" t="s">
        <v>33</v>
      </c>
      <c r="AX1041" s="15" t="s">
        <v>79</v>
      </c>
      <c r="AY1041" s="256" t="s">
        <v>166</v>
      </c>
    </row>
    <row r="1042" s="2" customFormat="1" ht="16.5" customHeight="1">
      <c r="A1042" s="40"/>
      <c r="B1042" s="41"/>
      <c r="C1042" s="257" t="s">
        <v>1028</v>
      </c>
      <c r="D1042" s="257" t="s">
        <v>260</v>
      </c>
      <c r="E1042" s="258" t="s">
        <v>1029</v>
      </c>
      <c r="F1042" s="259" t="s">
        <v>1030</v>
      </c>
      <c r="G1042" s="260" t="s">
        <v>1031</v>
      </c>
      <c r="H1042" s="261">
        <v>99.219999999999999</v>
      </c>
      <c r="I1042" s="262"/>
      <c r="J1042" s="263">
        <f>ROUND(I1042*H1042,2)</f>
        <v>0</v>
      </c>
      <c r="K1042" s="259" t="s">
        <v>174</v>
      </c>
      <c r="L1042" s="264"/>
      <c r="M1042" s="265" t="s">
        <v>19</v>
      </c>
      <c r="N1042" s="266" t="s">
        <v>42</v>
      </c>
      <c r="O1042" s="86"/>
      <c r="P1042" s="215">
        <f>O1042*H1042</f>
        <v>0</v>
      </c>
      <c r="Q1042" s="215">
        <v>0.001</v>
      </c>
      <c r="R1042" s="215">
        <f>Q1042*H1042</f>
        <v>0.099220000000000003</v>
      </c>
      <c r="S1042" s="215">
        <v>0</v>
      </c>
      <c r="T1042" s="216">
        <f>S1042*H1042</f>
        <v>0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17" t="s">
        <v>267</v>
      </c>
      <c r="AT1042" s="217" t="s">
        <v>260</v>
      </c>
      <c r="AU1042" s="217" t="s">
        <v>81</v>
      </c>
      <c r="AY1042" s="19" t="s">
        <v>166</v>
      </c>
      <c r="BE1042" s="218">
        <f>IF(N1042="základní",J1042,0)</f>
        <v>0</v>
      </c>
      <c r="BF1042" s="218">
        <f>IF(N1042="snížená",J1042,0)</f>
        <v>0</v>
      </c>
      <c r="BG1042" s="218">
        <f>IF(N1042="zákl. přenesená",J1042,0)</f>
        <v>0</v>
      </c>
      <c r="BH1042" s="218">
        <f>IF(N1042="sníž. přenesená",J1042,0)</f>
        <v>0</v>
      </c>
      <c r="BI1042" s="218">
        <f>IF(N1042="nulová",J1042,0)</f>
        <v>0</v>
      </c>
      <c r="BJ1042" s="19" t="s">
        <v>79</v>
      </c>
      <c r="BK1042" s="218">
        <f>ROUND(I1042*H1042,2)</f>
        <v>0</v>
      </c>
      <c r="BL1042" s="19" t="s">
        <v>208</v>
      </c>
      <c r="BM1042" s="217" t="s">
        <v>1032</v>
      </c>
    </row>
    <row r="1043" s="2" customFormat="1" ht="24.15" customHeight="1">
      <c r="A1043" s="40"/>
      <c r="B1043" s="41"/>
      <c r="C1043" s="206" t="s">
        <v>602</v>
      </c>
      <c r="D1043" s="206" t="s">
        <v>170</v>
      </c>
      <c r="E1043" s="207" t="s">
        <v>1033</v>
      </c>
      <c r="F1043" s="208" t="s">
        <v>1034</v>
      </c>
      <c r="G1043" s="209" t="s">
        <v>199</v>
      </c>
      <c r="H1043" s="210">
        <v>229.62299999999999</v>
      </c>
      <c r="I1043" s="211"/>
      <c r="J1043" s="212">
        <f>ROUND(I1043*H1043,2)</f>
        <v>0</v>
      </c>
      <c r="K1043" s="208" t="s">
        <v>174</v>
      </c>
      <c r="L1043" s="46"/>
      <c r="M1043" s="213" t="s">
        <v>19</v>
      </c>
      <c r="N1043" s="214" t="s">
        <v>42</v>
      </c>
      <c r="O1043" s="86"/>
      <c r="P1043" s="215">
        <f>O1043*H1043</f>
        <v>0</v>
      </c>
      <c r="Q1043" s="215">
        <v>0.0060000000000000001</v>
      </c>
      <c r="R1043" s="215">
        <f>Q1043*H1043</f>
        <v>1.3777379999999999</v>
      </c>
      <c r="S1043" s="215">
        <v>0</v>
      </c>
      <c r="T1043" s="216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17" t="s">
        <v>208</v>
      </c>
      <c r="AT1043" s="217" t="s">
        <v>170</v>
      </c>
      <c r="AU1043" s="217" t="s">
        <v>81</v>
      </c>
      <c r="AY1043" s="19" t="s">
        <v>166</v>
      </c>
      <c r="BE1043" s="218">
        <f>IF(N1043="základní",J1043,0)</f>
        <v>0</v>
      </c>
      <c r="BF1043" s="218">
        <f>IF(N1043="snížená",J1043,0)</f>
        <v>0</v>
      </c>
      <c r="BG1043" s="218">
        <f>IF(N1043="zákl. přenesená",J1043,0)</f>
        <v>0</v>
      </c>
      <c r="BH1043" s="218">
        <f>IF(N1043="sníž. přenesená",J1043,0)</f>
        <v>0</v>
      </c>
      <c r="BI1043" s="218">
        <f>IF(N1043="nulová",J1043,0)</f>
        <v>0</v>
      </c>
      <c r="BJ1043" s="19" t="s">
        <v>79</v>
      </c>
      <c r="BK1043" s="218">
        <f>ROUND(I1043*H1043,2)</f>
        <v>0</v>
      </c>
      <c r="BL1043" s="19" t="s">
        <v>208</v>
      </c>
      <c r="BM1043" s="217" t="s">
        <v>1035</v>
      </c>
    </row>
    <row r="1044" s="2" customFormat="1">
      <c r="A1044" s="40"/>
      <c r="B1044" s="41"/>
      <c r="C1044" s="42"/>
      <c r="D1044" s="219" t="s">
        <v>176</v>
      </c>
      <c r="E1044" s="42"/>
      <c r="F1044" s="220" t="s">
        <v>1036</v>
      </c>
      <c r="G1044" s="42"/>
      <c r="H1044" s="42"/>
      <c r="I1044" s="221"/>
      <c r="J1044" s="42"/>
      <c r="K1044" s="42"/>
      <c r="L1044" s="46"/>
      <c r="M1044" s="222"/>
      <c r="N1044" s="223"/>
      <c r="O1044" s="86"/>
      <c r="P1044" s="86"/>
      <c r="Q1044" s="86"/>
      <c r="R1044" s="86"/>
      <c r="S1044" s="86"/>
      <c r="T1044" s="87"/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T1044" s="19" t="s">
        <v>176</v>
      </c>
      <c r="AU1044" s="19" t="s">
        <v>81</v>
      </c>
    </row>
    <row r="1045" s="13" customFormat="1">
      <c r="A1045" s="13"/>
      <c r="B1045" s="224"/>
      <c r="C1045" s="225"/>
      <c r="D1045" s="226" t="s">
        <v>178</v>
      </c>
      <c r="E1045" s="227" t="s">
        <v>19</v>
      </c>
      <c r="F1045" s="228" t="s">
        <v>179</v>
      </c>
      <c r="G1045" s="225"/>
      <c r="H1045" s="227" t="s">
        <v>19</v>
      </c>
      <c r="I1045" s="229"/>
      <c r="J1045" s="225"/>
      <c r="K1045" s="225"/>
      <c r="L1045" s="230"/>
      <c r="M1045" s="231"/>
      <c r="N1045" s="232"/>
      <c r="O1045" s="232"/>
      <c r="P1045" s="232"/>
      <c r="Q1045" s="232"/>
      <c r="R1045" s="232"/>
      <c r="S1045" s="232"/>
      <c r="T1045" s="23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4" t="s">
        <v>178</v>
      </c>
      <c r="AU1045" s="234" t="s">
        <v>81</v>
      </c>
      <c r="AV1045" s="13" t="s">
        <v>79</v>
      </c>
      <c r="AW1045" s="13" t="s">
        <v>33</v>
      </c>
      <c r="AX1045" s="13" t="s">
        <v>71</v>
      </c>
      <c r="AY1045" s="234" t="s">
        <v>166</v>
      </c>
    </row>
    <row r="1046" s="13" customFormat="1">
      <c r="A1046" s="13"/>
      <c r="B1046" s="224"/>
      <c r="C1046" s="225"/>
      <c r="D1046" s="226" t="s">
        <v>178</v>
      </c>
      <c r="E1046" s="227" t="s">
        <v>19</v>
      </c>
      <c r="F1046" s="228" t="s">
        <v>181</v>
      </c>
      <c r="G1046" s="225"/>
      <c r="H1046" s="227" t="s">
        <v>19</v>
      </c>
      <c r="I1046" s="229"/>
      <c r="J1046" s="225"/>
      <c r="K1046" s="225"/>
      <c r="L1046" s="230"/>
      <c r="M1046" s="231"/>
      <c r="N1046" s="232"/>
      <c r="O1046" s="232"/>
      <c r="P1046" s="232"/>
      <c r="Q1046" s="232"/>
      <c r="R1046" s="232"/>
      <c r="S1046" s="232"/>
      <c r="T1046" s="23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4" t="s">
        <v>178</v>
      </c>
      <c r="AU1046" s="234" t="s">
        <v>81</v>
      </c>
      <c r="AV1046" s="13" t="s">
        <v>79</v>
      </c>
      <c r="AW1046" s="13" t="s">
        <v>33</v>
      </c>
      <c r="AX1046" s="13" t="s">
        <v>71</v>
      </c>
      <c r="AY1046" s="234" t="s">
        <v>166</v>
      </c>
    </row>
    <row r="1047" s="13" customFormat="1">
      <c r="A1047" s="13"/>
      <c r="B1047" s="224"/>
      <c r="C1047" s="225"/>
      <c r="D1047" s="226" t="s">
        <v>178</v>
      </c>
      <c r="E1047" s="227" t="s">
        <v>19</v>
      </c>
      <c r="F1047" s="228" t="s">
        <v>1037</v>
      </c>
      <c r="G1047" s="225"/>
      <c r="H1047" s="227" t="s">
        <v>19</v>
      </c>
      <c r="I1047" s="229"/>
      <c r="J1047" s="225"/>
      <c r="K1047" s="225"/>
      <c r="L1047" s="230"/>
      <c r="M1047" s="231"/>
      <c r="N1047" s="232"/>
      <c r="O1047" s="232"/>
      <c r="P1047" s="232"/>
      <c r="Q1047" s="232"/>
      <c r="R1047" s="232"/>
      <c r="S1047" s="232"/>
      <c r="T1047" s="23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4" t="s">
        <v>178</v>
      </c>
      <c r="AU1047" s="234" t="s">
        <v>81</v>
      </c>
      <c r="AV1047" s="13" t="s">
        <v>79</v>
      </c>
      <c r="AW1047" s="13" t="s">
        <v>33</v>
      </c>
      <c r="AX1047" s="13" t="s">
        <v>71</v>
      </c>
      <c r="AY1047" s="234" t="s">
        <v>166</v>
      </c>
    </row>
    <row r="1048" s="14" customFormat="1">
      <c r="A1048" s="14"/>
      <c r="B1048" s="235"/>
      <c r="C1048" s="236"/>
      <c r="D1048" s="226" t="s">
        <v>178</v>
      </c>
      <c r="E1048" s="237" t="s">
        <v>19</v>
      </c>
      <c r="F1048" s="238" t="s">
        <v>1038</v>
      </c>
      <c r="G1048" s="236"/>
      <c r="H1048" s="239">
        <v>7.5629999999999997</v>
      </c>
      <c r="I1048" s="240"/>
      <c r="J1048" s="236"/>
      <c r="K1048" s="236"/>
      <c r="L1048" s="241"/>
      <c r="M1048" s="242"/>
      <c r="N1048" s="243"/>
      <c r="O1048" s="243"/>
      <c r="P1048" s="243"/>
      <c r="Q1048" s="243"/>
      <c r="R1048" s="243"/>
      <c r="S1048" s="243"/>
      <c r="T1048" s="244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5" t="s">
        <v>178</v>
      </c>
      <c r="AU1048" s="245" t="s">
        <v>81</v>
      </c>
      <c r="AV1048" s="14" t="s">
        <v>81</v>
      </c>
      <c r="AW1048" s="14" t="s">
        <v>33</v>
      </c>
      <c r="AX1048" s="14" t="s">
        <v>71</v>
      </c>
      <c r="AY1048" s="245" t="s">
        <v>166</v>
      </c>
    </row>
    <row r="1049" s="14" customFormat="1">
      <c r="A1049" s="14"/>
      <c r="B1049" s="235"/>
      <c r="C1049" s="236"/>
      <c r="D1049" s="226" t="s">
        <v>178</v>
      </c>
      <c r="E1049" s="237" t="s">
        <v>19</v>
      </c>
      <c r="F1049" s="238" t="s">
        <v>1039</v>
      </c>
      <c r="G1049" s="236"/>
      <c r="H1049" s="239">
        <v>17.399999999999999</v>
      </c>
      <c r="I1049" s="240"/>
      <c r="J1049" s="236"/>
      <c r="K1049" s="236"/>
      <c r="L1049" s="241"/>
      <c r="M1049" s="242"/>
      <c r="N1049" s="243"/>
      <c r="O1049" s="243"/>
      <c r="P1049" s="243"/>
      <c r="Q1049" s="243"/>
      <c r="R1049" s="243"/>
      <c r="S1049" s="243"/>
      <c r="T1049" s="244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5" t="s">
        <v>178</v>
      </c>
      <c r="AU1049" s="245" t="s">
        <v>81</v>
      </c>
      <c r="AV1049" s="14" t="s">
        <v>81</v>
      </c>
      <c r="AW1049" s="14" t="s">
        <v>33</v>
      </c>
      <c r="AX1049" s="14" t="s">
        <v>71</v>
      </c>
      <c r="AY1049" s="245" t="s">
        <v>166</v>
      </c>
    </row>
    <row r="1050" s="16" customFormat="1">
      <c r="A1050" s="16"/>
      <c r="B1050" s="267"/>
      <c r="C1050" s="268"/>
      <c r="D1050" s="226" t="s">
        <v>178</v>
      </c>
      <c r="E1050" s="269" t="s">
        <v>19</v>
      </c>
      <c r="F1050" s="270" t="s">
        <v>466</v>
      </c>
      <c r="G1050" s="268"/>
      <c r="H1050" s="271">
        <v>24.962999999999997</v>
      </c>
      <c r="I1050" s="272"/>
      <c r="J1050" s="268"/>
      <c r="K1050" s="268"/>
      <c r="L1050" s="273"/>
      <c r="M1050" s="274"/>
      <c r="N1050" s="275"/>
      <c r="O1050" s="275"/>
      <c r="P1050" s="275"/>
      <c r="Q1050" s="275"/>
      <c r="R1050" s="275"/>
      <c r="S1050" s="275"/>
      <c r="T1050" s="276"/>
      <c r="U1050" s="16"/>
      <c r="V1050" s="16"/>
      <c r="W1050" s="16"/>
      <c r="X1050" s="16"/>
      <c r="Y1050" s="16"/>
      <c r="Z1050" s="16"/>
      <c r="AA1050" s="16"/>
      <c r="AB1050" s="16"/>
      <c r="AC1050" s="16"/>
      <c r="AD1050" s="16"/>
      <c r="AE1050" s="16"/>
      <c r="AT1050" s="277" t="s">
        <v>178</v>
      </c>
      <c r="AU1050" s="277" t="s">
        <v>81</v>
      </c>
      <c r="AV1050" s="16" t="s">
        <v>188</v>
      </c>
      <c r="AW1050" s="16" t="s">
        <v>33</v>
      </c>
      <c r="AX1050" s="16" t="s">
        <v>71</v>
      </c>
      <c r="AY1050" s="277" t="s">
        <v>166</v>
      </c>
    </row>
    <row r="1051" s="13" customFormat="1">
      <c r="A1051" s="13"/>
      <c r="B1051" s="224"/>
      <c r="C1051" s="225"/>
      <c r="D1051" s="226" t="s">
        <v>178</v>
      </c>
      <c r="E1051" s="227" t="s">
        <v>19</v>
      </c>
      <c r="F1051" s="228" t="s">
        <v>586</v>
      </c>
      <c r="G1051" s="225"/>
      <c r="H1051" s="227" t="s">
        <v>19</v>
      </c>
      <c r="I1051" s="229"/>
      <c r="J1051" s="225"/>
      <c r="K1051" s="225"/>
      <c r="L1051" s="230"/>
      <c r="M1051" s="231"/>
      <c r="N1051" s="232"/>
      <c r="O1051" s="232"/>
      <c r="P1051" s="232"/>
      <c r="Q1051" s="232"/>
      <c r="R1051" s="232"/>
      <c r="S1051" s="232"/>
      <c r="T1051" s="23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4" t="s">
        <v>178</v>
      </c>
      <c r="AU1051" s="234" t="s">
        <v>81</v>
      </c>
      <c r="AV1051" s="13" t="s">
        <v>79</v>
      </c>
      <c r="AW1051" s="13" t="s">
        <v>33</v>
      </c>
      <c r="AX1051" s="13" t="s">
        <v>71</v>
      </c>
      <c r="AY1051" s="234" t="s">
        <v>166</v>
      </c>
    </row>
    <row r="1052" s="14" customFormat="1">
      <c r="A1052" s="14"/>
      <c r="B1052" s="235"/>
      <c r="C1052" s="236"/>
      <c r="D1052" s="226" t="s">
        <v>178</v>
      </c>
      <c r="E1052" s="237" t="s">
        <v>19</v>
      </c>
      <c r="F1052" s="238" t="s">
        <v>587</v>
      </c>
      <c r="G1052" s="236"/>
      <c r="H1052" s="239">
        <v>121.51000000000001</v>
      </c>
      <c r="I1052" s="240"/>
      <c r="J1052" s="236"/>
      <c r="K1052" s="236"/>
      <c r="L1052" s="241"/>
      <c r="M1052" s="242"/>
      <c r="N1052" s="243"/>
      <c r="O1052" s="243"/>
      <c r="P1052" s="243"/>
      <c r="Q1052" s="243"/>
      <c r="R1052" s="243"/>
      <c r="S1052" s="243"/>
      <c r="T1052" s="244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5" t="s">
        <v>178</v>
      </c>
      <c r="AU1052" s="245" t="s">
        <v>81</v>
      </c>
      <c r="AV1052" s="14" t="s">
        <v>81</v>
      </c>
      <c r="AW1052" s="14" t="s">
        <v>33</v>
      </c>
      <c r="AX1052" s="14" t="s">
        <v>71</v>
      </c>
      <c r="AY1052" s="245" t="s">
        <v>166</v>
      </c>
    </row>
    <row r="1053" s="14" customFormat="1">
      <c r="A1053" s="14"/>
      <c r="B1053" s="235"/>
      <c r="C1053" s="236"/>
      <c r="D1053" s="226" t="s">
        <v>178</v>
      </c>
      <c r="E1053" s="237" t="s">
        <v>19</v>
      </c>
      <c r="F1053" s="238" t="s">
        <v>588</v>
      </c>
      <c r="G1053" s="236"/>
      <c r="H1053" s="239">
        <v>83.150000000000006</v>
      </c>
      <c r="I1053" s="240"/>
      <c r="J1053" s="236"/>
      <c r="K1053" s="236"/>
      <c r="L1053" s="241"/>
      <c r="M1053" s="242"/>
      <c r="N1053" s="243"/>
      <c r="O1053" s="243"/>
      <c r="P1053" s="243"/>
      <c r="Q1053" s="243"/>
      <c r="R1053" s="243"/>
      <c r="S1053" s="243"/>
      <c r="T1053" s="244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5" t="s">
        <v>178</v>
      </c>
      <c r="AU1053" s="245" t="s">
        <v>81</v>
      </c>
      <c r="AV1053" s="14" t="s">
        <v>81</v>
      </c>
      <c r="AW1053" s="14" t="s">
        <v>33</v>
      </c>
      <c r="AX1053" s="14" t="s">
        <v>71</v>
      </c>
      <c r="AY1053" s="245" t="s">
        <v>166</v>
      </c>
    </row>
    <row r="1054" s="16" customFormat="1">
      <c r="A1054" s="16"/>
      <c r="B1054" s="267"/>
      <c r="C1054" s="268"/>
      <c r="D1054" s="226" t="s">
        <v>178</v>
      </c>
      <c r="E1054" s="269" t="s">
        <v>19</v>
      </c>
      <c r="F1054" s="270" t="s">
        <v>466</v>
      </c>
      <c r="G1054" s="268"/>
      <c r="H1054" s="271">
        <v>204.66000000000003</v>
      </c>
      <c r="I1054" s="272"/>
      <c r="J1054" s="268"/>
      <c r="K1054" s="268"/>
      <c r="L1054" s="273"/>
      <c r="M1054" s="274"/>
      <c r="N1054" s="275"/>
      <c r="O1054" s="275"/>
      <c r="P1054" s="275"/>
      <c r="Q1054" s="275"/>
      <c r="R1054" s="275"/>
      <c r="S1054" s="275"/>
      <c r="T1054" s="276"/>
      <c r="U1054" s="16"/>
      <c r="V1054" s="16"/>
      <c r="W1054" s="16"/>
      <c r="X1054" s="16"/>
      <c r="Y1054" s="16"/>
      <c r="Z1054" s="16"/>
      <c r="AA1054" s="16"/>
      <c r="AB1054" s="16"/>
      <c r="AC1054" s="16"/>
      <c r="AD1054" s="16"/>
      <c r="AE1054" s="16"/>
      <c r="AT1054" s="277" t="s">
        <v>178</v>
      </c>
      <c r="AU1054" s="277" t="s">
        <v>81</v>
      </c>
      <c r="AV1054" s="16" t="s">
        <v>188</v>
      </c>
      <c r="AW1054" s="16" t="s">
        <v>33</v>
      </c>
      <c r="AX1054" s="16" t="s">
        <v>71</v>
      </c>
      <c r="AY1054" s="277" t="s">
        <v>166</v>
      </c>
    </row>
    <row r="1055" s="15" customFormat="1">
      <c r="A1055" s="15"/>
      <c r="B1055" s="246"/>
      <c r="C1055" s="247"/>
      <c r="D1055" s="226" t="s">
        <v>178</v>
      </c>
      <c r="E1055" s="248" t="s">
        <v>19</v>
      </c>
      <c r="F1055" s="249" t="s">
        <v>183</v>
      </c>
      <c r="G1055" s="247"/>
      <c r="H1055" s="250">
        <v>229.62300000000002</v>
      </c>
      <c r="I1055" s="251"/>
      <c r="J1055" s="247"/>
      <c r="K1055" s="247"/>
      <c r="L1055" s="252"/>
      <c r="M1055" s="253"/>
      <c r="N1055" s="254"/>
      <c r="O1055" s="254"/>
      <c r="P1055" s="254"/>
      <c r="Q1055" s="254"/>
      <c r="R1055" s="254"/>
      <c r="S1055" s="254"/>
      <c r="T1055" s="255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T1055" s="256" t="s">
        <v>178</v>
      </c>
      <c r="AU1055" s="256" t="s">
        <v>81</v>
      </c>
      <c r="AV1055" s="15" t="s">
        <v>175</v>
      </c>
      <c r="AW1055" s="15" t="s">
        <v>33</v>
      </c>
      <c r="AX1055" s="15" t="s">
        <v>79</v>
      </c>
      <c r="AY1055" s="256" t="s">
        <v>166</v>
      </c>
    </row>
    <row r="1056" s="2" customFormat="1" ht="24.15" customHeight="1">
      <c r="A1056" s="40"/>
      <c r="B1056" s="41"/>
      <c r="C1056" s="206" t="s">
        <v>1040</v>
      </c>
      <c r="D1056" s="206" t="s">
        <v>170</v>
      </c>
      <c r="E1056" s="207" t="s">
        <v>1041</v>
      </c>
      <c r="F1056" s="208" t="s">
        <v>1042</v>
      </c>
      <c r="G1056" s="209" t="s">
        <v>199</v>
      </c>
      <c r="H1056" s="210">
        <v>28.853999999999999</v>
      </c>
      <c r="I1056" s="211"/>
      <c r="J1056" s="212">
        <f>ROUND(I1056*H1056,2)</f>
        <v>0</v>
      </c>
      <c r="K1056" s="208" t="s">
        <v>174</v>
      </c>
      <c r="L1056" s="46"/>
      <c r="M1056" s="213" t="s">
        <v>19</v>
      </c>
      <c r="N1056" s="214" t="s">
        <v>42</v>
      </c>
      <c r="O1056" s="86"/>
      <c r="P1056" s="215">
        <f>O1056*H1056</f>
        <v>0</v>
      </c>
      <c r="Q1056" s="215">
        <v>0.0060105000000000002</v>
      </c>
      <c r="R1056" s="215">
        <f>Q1056*H1056</f>
        <v>0.17342696700000002</v>
      </c>
      <c r="S1056" s="215">
        <v>0</v>
      </c>
      <c r="T1056" s="216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17" t="s">
        <v>208</v>
      </c>
      <c r="AT1056" s="217" t="s">
        <v>170</v>
      </c>
      <c r="AU1056" s="217" t="s">
        <v>81</v>
      </c>
      <c r="AY1056" s="19" t="s">
        <v>166</v>
      </c>
      <c r="BE1056" s="218">
        <f>IF(N1056="základní",J1056,0)</f>
        <v>0</v>
      </c>
      <c r="BF1056" s="218">
        <f>IF(N1056="snížená",J1056,0)</f>
        <v>0</v>
      </c>
      <c r="BG1056" s="218">
        <f>IF(N1056="zákl. přenesená",J1056,0)</f>
        <v>0</v>
      </c>
      <c r="BH1056" s="218">
        <f>IF(N1056="sníž. přenesená",J1056,0)</f>
        <v>0</v>
      </c>
      <c r="BI1056" s="218">
        <f>IF(N1056="nulová",J1056,0)</f>
        <v>0</v>
      </c>
      <c r="BJ1056" s="19" t="s">
        <v>79</v>
      </c>
      <c r="BK1056" s="218">
        <f>ROUND(I1056*H1056,2)</f>
        <v>0</v>
      </c>
      <c r="BL1056" s="19" t="s">
        <v>208</v>
      </c>
      <c r="BM1056" s="217" t="s">
        <v>1043</v>
      </c>
    </row>
    <row r="1057" s="2" customFormat="1">
      <c r="A1057" s="40"/>
      <c r="B1057" s="41"/>
      <c r="C1057" s="42"/>
      <c r="D1057" s="219" t="s">
        <v>176</v>
      </c>
      <c r="E1057" s="42"/>
      <c r="F1057" s="220" t="s">
        <v>1044</v>
      </c>
      <c r="G1057" s="42"/>
      <c r="H1057" s="42"/>
      <c r="I1057" s="221"/>
      <c r="J1057" s="42"/>
      <c r="K1057" s="42"/>
      <c r="L1057" s="46"/>
      <c r="M1057" s="222"/>
      <c r="N1057" s="223"/>
      <c r="O1057" s="86"/>
      <c r="P1057" s="86"/>
      <c r="Q1057" s="86"/>
      <c r="R1057" s="86"/>
      <c r="S1057" s="86"/>
      <c r="T1057" s="87"/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T1057" s="19" t="s">
        <v>176</v>
      </c>
      <c r="AU1057" s="19" t="s">
        <v>81</v>
      </c>
    </row>
    <row r="1058" s="13" customFormat="1">
      <c r="A1058" s="13"/>
      <c r="B1058" s="224"/>
      <c r="C1058" s="225"/>
      <c r="D1058" s="226" t="s">
        <v>178</v>
      </c>
      <c r="E1058" s="227" t="s">
        <v>19</v>
      </c>
      <c r="F1058" s="228" t="s">
        <v>179</v>
      </c>
      <c r="G1058" s="225"/>
      <c r="H1058" s="227" t="s">
        <v>19</v>
      </c>
      <c r="I1058" s="229"/>
      <c r="J1058" s="225"/>
      <c r="K1058" s="225"/>
      <c r="L1058" s="230"/>
      <c r="M1058" s="231"/>
      <c r="N1058" s="232"/>
      <c r="O1058" s="232"/>
      <c r="P1058" s="232"/>
      <c r="Q1058" s="232"/>
      <c r="R1058" s="232"/>
      <c r="S1058" s="232"/>
      <c r="T1058" s="23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4" t="s">
        <v>178</v>
      </c>
      <c r="AU1058" s="234" t="s">
        <v>81</v>
      </c>
      <c r="AV1058" s="13" t="s">
        <v>79</v>
      </c>
      <c r="AW1058" s="13" t="s">
        <v>33</v>
      </c>
      <c r="AX1058" s="13" t="s">
        <v>71</v>
      </c>
      <c r="AY1058" s="234" t="s">
        <v>166</v>
      </c>
    </row>
    <row r="1059" s="13" customFormat="1">
      <c r="A1059" s="13"/>
      <c r="B1059" s="224"/>
      <c r="C1059" s="225"/>
      <c r="D1059" s="226" t="s">
        <v>178</v>
      </c>
      <c r="E1059" s="227" t="s">
        <v>19</v>
      </c>
      <c r="F1059" s="228" t="s">
        <v>181</v>
      </c>
      <c r="G1059" s="225"/>
      <c r="H1059" s="227" t="s">
        <v>19</v>
      </c>
      <c r="I1059" s="229"/>
      <c r="J1059" s="225"/>
      <c r="K1059" s="225"/>
      <c r="L1059" s="230"/>
      <c r="M1059" s="231"/>
      <c r="N1059" s="232"/>
      <c r="O1059" s="232"/>
      <c r="P1059" s="232"/>
      <c r="Q1059" s="232"/>
      <c r="R1059" s="232"/>
      <c r="S1059" s="232"/>
      <c r="T1059" s="23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4" t="s">
        <v>178</v>
      </c>
      <c r="AU1059" s="234" t="s">
        <v>81</v>
      </c>
      <c r="AV1059" s="13" t="s">
        <v>79</v>
      </c>
      <c r="AW1059" s="13" t="s">
        <v>33</v>
      </c>
      <c r="AX1059" s="13" t="s">
        <v>71</v>
      </c>
      <c r="AY1059" s="234" t="s">
        <v>166</v>
      </c>
    </row>
    <row r="1060" s="13" customFormat="1">
      <c r="A1060" s="13"/>
      <c r="B1060" s="224"/>
      <c r="C1060" s="225"/>
      <c r="D1060" s="226" t="s">
        <v>178</v>
      </c>
      <c r="E1060" s="227" t="s">
        <v>19</v>
      </c>
      <c r="F1060" s="228" t="s">
        <v>281</v>
      </c>
      <c r="G1060" s="225"/>
      <c r="H1060" s="227" t="s">
        <v>19</v>
      </c>
      <c r="I1060" s="229"/>
      <c r="J1060" s="225"/>
      <c r="K1060" s="225"/>
      <c r="L1060" s="230"/>
      <c r="M1060" s="231"/>
      <c r="N1060" s="232"/>
      <c r="O1060" s="232"/>
      <c r="P1060" s="232"/>
      <c r="Q1060" s="232"/>
      <c r="R1060" s="232"/>
      <c r="S1060" s="232"/>
      <c r="T1060" s="23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4" t="s">
        <v>178</v>
      </c>
      <c r="AU1060" s="234" t="s">
        <v>81</v>
      </c>
      <c r="AV1060" s="13" t="s">
        <v>79</v>
      </c>
      <c r="AW1060" s="13" t="s">
        <v>33</v>
      </c>
      <c r="AX1060" s="13" t="s">
        <v>71</v>
      </c>
      <c r="AY1060" s="234" t="s">
        <v>166</v>
      </c>
    </row>
    <row r="1061" s="14" customFormat="1">
      <c r="A1061" s="14"/>
      <c r="B1061" s="235"/>
      <c r="C1061" s="236"/>
      <c r="D1061" s="226" t="s">
        <v>178</v>
      </c>
      <c r="E1061" s="237" t="s">
        <v>19</v>
      </c>
      <c r="F1061" s="238" t="s">
        <v>1045</v>
      </c>
      <c r="G1061" s="236"/>
      <c r="H1061" s="239">
        <v>15.050000000000001</v>
      </c>
      <c r="I1061" s="240"/>
      <c r="J1061" s="236"/>
      <c r="K1061" s="236"/>
      <c r="L1061" s="241"/>
      <c r="M1061" s="242"/>
      <c r="N1061" s="243"/>
      <c r="O1061" s="243"/>
      <c r="P1061" s="243"/>
      <c r="Q1061" s="243"/>
      <c r="R1061" s="243"/>
      <c r="S1061" s="243"/>
      <c r="T1061" s="244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5" t="s">
        <v>178</v>
      </c>
      <c r="AU1061" s="245" t="s">
        <v>81</v>
      </c>
      <c r="AV1061" s="14" t="s">
        <v>81</v>
      </c>
      <c r="AW1061" s="14" t="s">
        <v>33</v>
      </c>
      <c r="AX1061" s="14" t="s">
        <v>71</v>
      </c>
      <c r="AY1061" s="245" t="s">
        <v>166</v>
      </c>
    </row>
    <row r="1062" s="14" customFormat="1">
      <c r="A1062" s="14"/>
      <c r="B1062" s="235"/>
      <c r="C1062" s="236"/>
      <c r="D1062" s="226" t="s">
        <v>178</v>
      </c>
      <c r="E1062" s="237" t="s">
        <v>19</v>
      </c>
      <c r="F1062" s="238" t="s">
        <v>1046</v>
      </c>
      <c r="G1062" s="236"/>
      <c r="H1062" s="239">
        <v>13.804</v>
      </c>
      <c r="I1062" s="240"/>
      <c r="J1062" s="236"/>
      <c r="K1062" s="236"/>
      <c r="L1062" s="241"/>
      <c r="M1062" s="242"/>
      <c r="N1062" s="243"/>
      <c r="O1062" s="243"/>
      <c r="P1062" s="243"/>
      <c r="Q1062" s="243"/>
      <c r="R1062" s="243"/>
      <c r="S1062" s="243"/>
      <c r="T1062" s="244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5" t="s">
        <v>178</v>
      </c>
      <c r="AU1062" s="245" t="s">
        <v>81</v>
      </c>
      <c r="AV1062" s="14" t="s">
        <v>81</v>
      </c>
      <c r="AW1062" s="14" t="s">
        <v>33</v>
      </c>
      <c r="AX1062" s="14" t="s">
        <v>71</v>
      </c>
      <c r="AY1062" s="245" t="s">
        <v>166</v>
      </c>
    </row>
    <row r="1063" s="15" customFormat="1">
      <c r="A1063" s="15"/>
      <c r="B1063" s="246"/>
      <c r="C1063" s="247"/>
      <c r="D1063" s="226" t="s">
        <v>178</v>
      </c>
      <c r="E1063" s="248" t="s">
        <v>19</v>
      </c>
      <c r="F1063" s="249" t="s">
        <v>183</v>
      </c>
      <c r="G1063" s="247"/>
      <c r="H1063" s="250">
        <v>28.853999999999999</v>
      </c>
      <c r="I1063" s="251"/>
      <c r="J1063" s="247"/>
      <c r="K1063" s="247"/>
      <c r="L1063" s="252"/>
      <c r="M1063" s="253"/>
      <c r="N1063" s="254"/>
      <c r="O1063" s="254"/>
      <c r="P1063" s="254"/>
      <c r="Q1063" s="254"/>
      <c r="R1063" s="254"/>
      <c r="S1063" s="254"/>
      <c r="T1063" s="255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15"/>
      <c r="AT1063" s="256" t="s">
        <v>178</v>
      </c>
      <c r="AU1063" s="256" t="s">
        <v>81</v>
      </c>
      <c r="AV1063" s="15" t="s">
        <v>175</v>
      </c>
      <c r="AW1063" s="15" t="s">
        <v>33</v>
      </c>
      <c r="AX1063" s="15" t="s">
        <v>79</v>
      </c>
      <c r="AY1063" s="256" t="s">
        <v>166</v>
      </c>
    </row>
    <row r="1064" s="2" customFormat="1" ht="16.5" customHeight="1">
      <c r="A1064" s="40"/>
      <c r="B1064" s="41"/>
      <c r="C1064" s="206" t="s">
        <v>610</v>
      </c>
      <c r="D1064" s="206" t="s">
        <v>170</v>
      </c>
      <c r="E1064" s="207" t="s">
        <v>1047</v>
      </c>
      <c r="F1064" s="208" t="s">
        <v>1048</v>
      </c>
      <c r="G1064" s="209" t="s">
        <v>199</v>
      </c>
      <c r="H1064" s="210">
        <v>7.5629999999999997</v>
      </c>
      <c r="I1064" s="211"/>
      <c r="J1064" s="212">
        <f>ROUND(I1064*H1064,2)</f>
        <v>0</v>
      </c>
      <c r="K1064" s="208" t="s">
        <v>174</v>
      </c>
      <c r="L1064" s="46"/>
      <c r="M1064" s="213" t="s">
        <v>19</v>
      </c>
      <c r="N1064" s="214" t="s">
        <v>42</v>
      </c>
      <c r="O1064" s="86"/>
      <c r="P1064" s="215">
        <f>O1064*H1064</f>
        <v>0</v>
      </c>
      <c r="Q1064" s="215">
        <v>0</v>
      </c>
      <c r="R1064" s="215">
        <f>Q1064*H1064</f>
        <v>0</v>
      </c>
      <c r="S1064" s="215">
        <v>0</v>
      </c>
      <c r="T1064" s="216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17" t="s">
        <v>208</v>
      </c>
      <c r="AT1064" s="217" t="s">
        <v>170</v>
      </c>
      <c r="AU1064" s="217" t="s">
        <v>81</v>
      </c>
      <c r="AY1064" s="19" t="s">
        <v>166</v>
      </c>
      <c r="BE1064" s="218">
        <f>IF(N1064="základní",J1064,0)</f>
        <v>0</v>
      </c>
      <c r="BF1064" s="218">
        <f>IF(N1064="snížená",J1064,0)</f>
        <v>0</v>
      </c>
      <c r="BG1064" s="218">
        <f>IF(N1064="zákl. přenesená",J1064,0)</f>
        <v>0</v>
      </c>
      <c r="BH1064" s="218">
        <f>IF(N1064="sníž. přenesená",J1064,0)</f>
        <v>0</v>
      </c>
      <c r="BI1064" s="218">
        <f>IF(N1064="nulová",J1064,0)</f>
        <v>0</v>
      </c>
      <c r="BJ1064" s="19" t="s">
        <v>79</v>
      </c>
      <c r="BK1064" s="218">
        <f>ROUND(I1064*H1064,2)</f>
        <v>0</v>
      </c>
      <c r="BL1064" s="19" t="s">
        <v>208</v>
      </c>
      <c r="BM1064" s="217" t="s">
        <v>1049</v>
      </c>
    </row>
    <row r="1065" s="2" customFormat="1">
      <c r="A1065" s="40"/>
      <c r="B1065" s="41"/>
      <c r="C1065" s="42"/>
      <c r="D1065" s="219" t="s">
        <v>176</v>
      </c>
      <c r="E1065" s="42"/>
      <c r="F1065" s="220" t="s">
        <v>1050</v>
      </c>
      <c r="G1065" s="42"/>
      <c r="H1065" s="42"/>
      <c r="I1065" s="221"/>
      <c r="J1065" s="42"/>
      <c r="K1065" s="42"/>
      <c r="L1065" s="46"/>
      <c r="M1065" s="222"/>
      <c r="N1065" s="223"/>
      <c r="O1065" s="86"/>
      <c r="P1065" s="86"/>
      <c r="Q1065" s="86"/>
      <c r="R1065" s="86"/>
      <c r="S1065" s="86"/>
      <c r="T1065" s="87"/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T1065" s="19" t="s">
        <v>176</v>
      </c>
      <c r="AU1065" s="19" t="s">
        <v>81</v>
      </c>
    </row>
    <row r="1066" s="13" customFormat="1">
      <c r="A1066" s="13"/>
      <c r="B1066" s="224"/>
      <c r="C1066" s="225"/>
      <c r="D1066" s="226" t="s">
        <v>178</v>
      </c>
      <c r="E1066" s="227" t="s">
        <v>19</v>
      </c>
      <c r="F1066" s="228" t="s">
        <v>179</v>
      </c>
      <c r="G1066" s="225"/>
      <c r="H1066" s="227" t="s">
        <v>19</v>
      </c>
      <c r="I1066" s="229"/>
      <c r="J1066" s="225"/>
      <c r="K1066" s="225"/>
      <c r="L1066" s="230"/>
      <c r="M1066" s="231"/>
      <c r="N1066" s="232"/>
      <c r="O1066" s="232"/>
      <c r="P1066" s="232"/>
      <c r="Q1066" s="232"/>
      <c r="R1066" s="232"/>
      <c r="S1066" s="232"/>
      <c r="T1066" s="23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4" t="s">
        <v>178</v>
      </c>
      <c r="AU1066" s="234" t="s">
        <v>81</v>
      </c>
      <c r="AV1066" s="13" t="s">
        <v>79</v>
      </c>
      <c r="AW1066" s="13" t="s">
        <v>33</v>
      </c>
      <c r="AX1066" s="13" t="s">
        <v>71</v>
      </c>
      <c r="AY1066" s="234" t="s">
        <v>166</v>
      </c>
    </row>
    <row r="1067" s="13" customFormat="1">
      <c r="A1067" s="13"/>
      <c r="B1067" s="224"/>
      <c r="C1067" s="225"/>
      <c r="D1067" s="226" t="s">
        <v>178</v>
      </c>
      <c r="E1067" s="227" t="s">
        <v>19</v>
      </c>
      <c r="F1067" s="228" t="s">
        <v>181</v>
      </c>
      <c r="G1067" s="225"/>
      <c r="H1067" s="227" t="s">
        <v>19</v>
      </c>
      <c r="I1067" s="229"/>
      <c r="J1067" s="225"/>
      <c r="K1067" s="225"/>
      <c r="L1067" s="230"/>
      <c r="M1067" s="231"/>
      <c r="N1067" s="232"/>
      <c r="O1067" s="232"/>
      <c r="P1067" s="232"/>
      <c r="Q1067" s="232"/>
      <c r="R1067" s="232"/>
      <c r="S1067" s="232"/>
      <c r="T1067" s="23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4" t="s">
        <v>178</v>
      </c>
      <c r="AU1067" s="234" t="s">
        <v>81</v>
      </c>
      <c r="AV1067" s="13" t="s">
        <v>79</v>
      </c>
      <c r="AW1067" s="13" t="s">
        <v>33</v>
      </c>
      <c r="AX1067" s="13" t="s">
        <v>71</v>
      </c>
      <c r="AY1067" s="234" t="s">
        <v>166</v>
      </c>
    </row>
    <row r="1068" s="13" customFormat="1">
      <c r="A1068" s="13"/>
      <c r="B1068" s="224"/>
      <c r="C1068" s="225"/>
      <c r="D1068" s="226" t="s">
        <v>178</v>
      </c>
      <c r="E1068" s="227" t="s">
        <v>19</v>
      </c>
      <c r="F1068" s="228" t="s">
        <v>281</v>
      </c>
      <c r="G1068" s="225"/>
      <c r="H1068" s="227" t="s">
        <v>19</v>
      </c>
      <c r="I1068" s="229"/>
      <c r="J1068" s="225"/>
      <c r="K1068" s="225"/>
      <c r="L1068" s="230"/>
      <c r="M1068" s="231"/>
      <c r="N1068" s="232"/>
      <c r="O1068" s="232"/>
      <c r="P1068" s="232"/>
      <c r="Q1068" s="232"/>
      <c r="R1068" s="232"/>
      <c r="S1068" s="232"/>
      <c r="T1068" s="23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4" t="s">
        <v>178</v>
      </c>
      <c r="AU1068" s="234" t="s">
        <v>81</v>
      </c>
      <c r="AV1068" s="13" t="s">
        <v>79</v>
      </c>
      <c r="AW1068" s="13" t="s">
        <v>33</v>
      </c>
      <c r="AX1068" s="13" t="s">
        <v>71</v>
      </c>
      <c r="AY1068" s="234" t="s">
        <v>166</v>
      </c>
    </row>
    <row r="1069" s="14" customFormat="1">
      <c r="A1069" s="14"/>
      <c r="B1069" s="235"/>
      <c r="C1069" s="236"/>
      <c r="D1069" s="226" t="s">
        <v>178</v>
      </c>
      <c r="E1069" s="237" t="s">
        <v>19</v>
      </c>
      <c r="F1069" s="238" t="s">
        <v>1038</v>
      </c>
      <c r="G1069" s="236"/>
      <c r="H1069" s="239">
        <v>7.5629999999999997</v>
      </c>
      <c r="I1069" s="240"/>
      <c r="J1069" s="236"/>
      <c r="K1069" s="236"/>
      <c r="L1069" s="241"/>
      <c r="M1069" s="242"/>
      <c r="N1069" s="243"/>
      <c r="O1069" s="243"/>
      <c r="P1069" s="243"/>
      <c r="Q1069" s="243"/>
      <c r="R1069" s="243"/>
      <c r="S1069" s="243"/>
      <c r="T1069" s="244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5" t="s">
        <v>178</v>
      </c>
      <c r="AU1069" s="245" t="s">
        <v>81</v>
      </c>
      <c r="AV1069" s="14" t="s">
        <v>81</v>
      </c>
      <c r="AW1069" s="14" t="s">
        <v>33</v>
      </c>
      <c r="AX1069" s="14" t="s">
        <v>71</v>
      </c>
      <c r="AY1069" s="245" t="s">
        <v>166</v>
      </c>
    </row>
    <row r="1070" s="15" customFormat="1">
      <c r="A1070" s="15"/>
      <c r="B1070" s="246"/>
      <c r="C1070" s="247"/>
      <c r="D1070" s="226" t="s">
        <v>178</v>
      </c>
      <c r="E1070" s="248" t="s">
        <v>19</v>
      </c>
      <c r="F1070" s="249" t="s">
        <v>183</v>
      </c>
      <c r="G1070" s="247"/>
      <c r="H1070" s="250">
        <v>7.5629999999999997</v>
      </c>
      <c r="I1070" s="251"/>
      <c r="J1070" s="247"/>
      <c r="K1070" s="247"/>
      <c r="L1070" s="252"/>
      <c r="M1070" s="253"/>
      <c r="N1070" s="254"/>
      <c r="O1070" s="254"/>
      <c r="P1070" s="254"/>
      <c r="Q1070" s="254"/>
      <c r="R1070" s="254"/>
      <c r="S1070" s="254"/>
      <c r="T1070" s="255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56" t="s">
        <v>178</v>
      </c>
      <c r="AU1070" s="256" t="s">
        <v>81</v>
      </c>
      <c r="AV1070" s="15" t="s">
        <v>175</v>
      </c>
      <c r="AW1070" s="15" t="s">
        <v>33</v>
      </c>
      <c r="AX1070" s="15" t="s">
        <v>79</v>
      </c>
      <c r="AY1070" s="256" t="s">
        <v>166</v>
      </c>
    </row>
    <row r="1071" s="2" customFormat="1" ht="16.5" customHeight="1">
      <c r="A1071" s="40"/>
      <c r="B1071" s="41"/>
      <c r="C1071" s="257" t="s">
        <v>1051</v>
      </c>
      <c r="D1071" s="257" t="s">
        <v>260</v>
      </c>
      <c r="E1071" s="258" t="s">
        <v>1052</v>
      </c>
      <c r="F1071" s="259" t="s">
        <v>1053</v>
      </c>
      <c r="G1071" s="260" t="s">
        <v>199</v>
      </c>
      <c r="H1071" s="261">
        <v>7.9409999999999998</v>
      </c>
      <c r="I1071" s="262"/>
      <c r="J1071" s="263">
        <f>ROUND(I1071*H1071,2)</f>
        <v>0</v>
      </c>
      <c r="K1071" s="259" t="s">
        <v>174</v>
      </c>
      <c r="L1071" s="264"/>
      <c r="M1071" s="265" t="s">
        <v>19</v>
      </c>
      <c r="N1071" s="266" t="s">
        <v>42</v>
      </c>
      <c r="O1071" s="86"/>
      <c r="P1071" s="215">
        <f>O1071*H1071</f>
        <v>0</v>
      </c>
      <c r="Q1071" s="215">
        <v>0.00029999999999999997</v>
      </c>
      <c r="R1071" s="215">
        <f>Q1071*H1071</f>
        <v>0.0023823</v>
      </c>
      <c r="S1071" s="215">
        <v>0</v>
      </c>
      <c r="T1071" s="216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17" t="s">
        <v>267</v>
      </c>
      <c r="AT1071" s="217" t="s">
        <v>260</v>
      </c>
      <c r="AU1071" s="217" t="s">
        <v>81</v>
      </c>
      <c r="AY1071" s="19" t="s">
        <v>166</v>
      </c>
      <c r="BE1071" s="218">
        <f>IF(N1071="základní",J1071,0)</f>
        <v>0</v>
      </c>
      <c r="BF1071" s="218">
        <f>IF(N1071="snížená",J1071,0)</f>
        <v>0</v>
      </c>
      <c r="BG1071" s="218">
        <f>IF(N1071="zákl. přenesená",J1071,0)</f>
        <v>0</v>
      </c>
      <c r="BH1071" s="218">
        <f>IF(N1071="sníž. přenesená",J1071,0)</f>
        <v>0</v>
      </c>
      <c r="BI1071" s="218">
        <f>IF(N1071="nulová",J1071,0)</f>
        <v>0</v>
      </c>
      <c r="BJ1071" s="19" t="s">
        <v>79</v>
      </c>
      <c r="BK1071" s="218">
        <f>ROUND(I1071*H1071,2)</f>
        <v>0</v>
      </c>
      <c r="BL1071" s="19" t="s">
        <v>208</v>
      </c>
      <c r="BM1071" s="217" t="s">
        <v>1054</v>
      </c>
    </row>
    <row r="1072" s="14" customFormat="1">
      <c r="A1072" s="14"/>
      <c r="B1072" s="235"/>
      <c r="C1072" s="236"/>
      <c r="D1072" s="226" t="s">
        <v>178</v>
      </c>
      <c r="E1072" s="237" t="s">
        <v>19</v>
      </c>
      <c r="F1072" s="238" t="s">
        <v>1055</v>
      </c>
      <c r="G1072" s="236"/>
      <c r="H1072" s="239">
        <v>7.9409999999999998</v>
      </c>
      <c r="I1072" s="240"/>
      <c r="J1072" s="236"/>
      <c r="K1072" s="236"/>
      <c r="L1072" s="241"/>
      <c r="M1072" s="242"/>
      <c r="N1072" s="243"/>
      <c r="O1072" s="243"/>
      <c r="P1072" s="243"/>
      <c r="Q1072" s="243"/>
      <c r="R1072" s="243"/>
      <c r="S1072" s="243"/>
      <c r="T1072" s="244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45" t="s">
        <v>178</v>
      </c>
      <c r="AU1072" s="245" t="s">
        <v>81</v>
      </c>
      <c r="AV1072" s="14" t="s">
        <v>81</v>
      </c>
      <c r="AW1072" s="14" t="s">
        <v>33</v>
      </c>
      <c r="AX1072" s="14" t="s">
        <v>71</v>
      </c>
      <c r="AY1072" s="245" t="s">
        <v>166</v>
      </c>
    </row>
    <row r="1073" s="15" customFormat="1">
      <c r="A1073" s="15"/>
      <c r="B1073" s="246"/>
      <c r="C1073" s="247"/>
      <c r="D1073" s="226" t="s">
        <v>178</v>
      </c>
      <c r="E1073" s="248" t="s">
        <v>19</v>
      </c>
      <c r="F1073" s="249" t="s">
        <v>183</v>
      </c>
      <c r="G1073" s="247"/>
      <c r="H1073" s="250">
        <v>7.9409999999999998</v>
      </c>
      <c r="I1073" s="251"/>
      <c r="J1073" s="247"/>
      <c r="K1073" s="247"/>
      <c r="L1073" s="252"/>
      <c r="M1073" s="253"/>
      <c r="N1073" s="254"/>
      <c r="O1073" s="254"/>
      <c r="P1073" s="254"/>
      <c r="Q1073" s="254"/>
      <c r="R1073" s="254"/>
      <c r="S1073" s="254"/>
      <c r="T1073" s="255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256" t="s">
        <v>178</v>
      </c>
      <c r="AU1073" s="256" t="s">
        <v>81</v>
      </c>
      <c r="AV1073" s="15" t="s">
        <v>175</v>
      </c>
      <c r="AW1073" s="15" t="s">
        <v>33</v>
      </c>
      <c r="AX1073" s="15" t="s">
        <v>79</v>
      </c>
      <c r="AY1073" s="256" t="s">
        <v>166</v>
      </c>
    </row>
    <row r="1074" s="2" customFormat="1" ht="16.5" customHeight="1">
      <c r="A1074" s="40"/>
      <c r="B1074" s="41"/>
      <c r="C1074" s="206" t="s">
        <v>614</v>
      </c>
      <c r="D1074" s="206" t="s">
        <v>170</v>
      </c>
      <c r="E1074" s="207" t="s">
        <v>1056</v>
      </c>
      <c r="F1074" s="208" t="s">
        <v>1057</v>
      </c>
      <c r="G1074" s="209" t="s">
        <v>199</v>
      </c>
      <c r="H1074" s="210">
        <v>28.853999999999999</v>
      </c>
      <c r="I1074" s="211"/>
      <c r="J1074" s="212">
        <f>ROUND(I1074*H1074,2)</f>
        <v>0</v>
      </c>
      <c r="K1074" s="208" t="s">
        <v>174</v>
      </c>
      <c r="L1074" s="46"/>
      <c r="M1074" s="213" t="s">
        <v>19</v>
      </c>
      <c r="N1074" s="214" t="s">
        <v>42</v>
      </c>
      <c r="O1074" s="86"/>
      <c r="P1074" s="215">
        <f>O1074*H1074</f>
        <v>0</v>
      </c>
      <c r="Q1074" s="215">
        <v>0</v>
      </c>
      <c r="R1074" s="215">
        <f>Q1074*H1074</f>
        <v>0</v>
      </c>
      <c r="S1074" s="215">
        <v>0</v>
      </c>
      <c r="T1074" s="216">
        <f>S1074*H1074</f>
        <v>0</v>
      </c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R1074" s="217" t="s">
        <v>208</v>
      </c>
      <c r="AT1074" s="217" t="s">
        <v>170</v>
      </c>
      <c r="AU1074" s="217" t="s">
        <v>81</v>
      </c>
      <c r="AY1074" s="19" t="s">
        <v>166</v>
      </c>
      <c r="BE1074" s="218">
        <f>IF(N1074="základní",J1074,0)</f>
        <v>0</v>
      </c>
      <c r="BF1074" s="218">
        <f>IF(N1074="snížená",J1074,0)</f>
        <v>0</v>
      </c>
      <c r="BG1074" s="218">
        <f>IF(N1074="zákl. přenesená",J1074,0)</f>
        <v>0</v>
      </c>
      <c r="BH1074" s="218">
        <f>IF(N1074="sníž. přenesená",J1074,0)</f>
        <v>0</v>
      </c>
      <c r="BI1074" s="218">
        <f>IF(N1074="nulová",J1074,0)</f>
        <v>0</v>
      </c>
      <c r="BJ1074" s="19" t="s">
        <v>79</v>
      </c>
      <c r="BK1074" s="218">
        <f>ROUND(I1074*H1074,2)</f>
        <v>0</v>
      </c>
      <c r="BL1074" s="19" t="s">
        <v>208</v>
      </c>
      <c r="BM1074" s="217" t="s">
        <v>1058</v>
      </c>
    </row>
    <row r="1075" s="2" customFormat="1">
      <c r="A1075" s="40"/>
      <c r="B1075" s="41"/>
      <c r="C1075" s="42"/>
      <c r="D1075" s="219" t="s">
        <v>176</v>
      </c>
      <c r="E1075" s="42"/>
      <c r="F1075" s="220" t="s">
        <v>1059</v>
      </c>
      <c r="G1075" s="42"/>
      <c r="H1075" s="42"/>
      <c r="I1075" s="221"/>
      <c r="J1075" s="42"/>
      <c r="K1075" s="42"/>
      <c r="L1075" s="46"/>
      <c r="M1075" s="222"/>
      <c r="N1075" s="223"/>
      <c r="O1075" s="86"/>
      <c r="P1075" s="86"/>
      <c r="Q1075" s="86"/>
      <c r="R1075" s="86"/>
      <c r="S1075" s="86"/>
      <c r="T1075" s="87"/>
      <c r="U1075" s="40"/>
      <c r="V1075" s="40"/>
      <c r="W1075" s="40"/>
      <c r="X1075" s="40"/>
      <c r="Y1075" s="40"/>
      <c r="Z1075" s="40"/>
      <c r="AA1075" s="40"/>
      <c r="AB1075" s="40"/>
      <c r="AC1075" s="40"/>
      <c r="AD1075" s="40"/>
      <c r="AE1075" s="40"/>
      <c r="AT1075" s="19" t="s">
        <v>176</v>
      </c>
      <c r="AU1075" s="19" t="s">
        <v>81</v>
      </c>
    </row>
    <row r="1076" s="13" customFormat="1">
      <c r="A1076" s="13"/>
      <c r="B1076" s="224"/>
      <c r="C1076" s="225"/>
      <c r="D1076" s="226" t="s">
        <v>178</v>
      </c>
      <c r="E1076" s="227" t="s">
        <v>19</v>
      </c>
      <c r="F1076" s="228" t="s">
        <v>179</v>
      </c>
      <c r="G1076" s="225"/>
      <c r="H1076" s="227" t="s">
        <v>19</v>
      </c>
      <c r="I1076" s="229"/>
      <c r="J1076" s="225"/>
      <c r="K1076" s="225"/>
      <c r="L1076" s="230"/>
      <c r="M1076" s="231"/>
      <c r="N1076" s="232"/>
      <c r="O1076" s="232"/>
      <c r="P1076" s="232"/>
      <c r="Q1076" s="232"/>
      <c r="R1076" s="232"/>
      <c r="S1076" s="232"/>
      <c r="T1076" s="23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4" t="s">
        <v>178</v>
      </c>
      <c r="AU1076" s="234" t="s">
        <v>81</v>
      </c>
      <c r="AV1076" s="13" t="s">
        <v>79</v>
      </c>
      <c r="AW1076" s="13" t="s">
        <v>33</v>
      </c>
      <c r="AX1076" s="13" t="s">
        <v>71</v>
      </c>
      <c r="AY1076" s="234" t="s">
        <v>166</v>
      </c>
    </row>
    <row r="1077" s="13" customFormat="1">
      <c r="A1077" s="13"/>
      <c r="B1077" s="224"/>
      <c r="C1077" s="225"/>
      <c r="D1077" s="226" t="s">
        <v>178</v>
      </c>
      <c r="E1077" s="227" t="s">
        <v>19</v>
      </c>
      <c r="F1077" s="228" t="s">
        <v>181</v>
      </c>
      <c r="G1077" s="225"/>
      <c r="H1077" s="227" t="s">
        <v>19</v>
      </c>
      <c r="I1077" s="229"/>
      <c r="J1077" s="225"/>
      <c r="K1077" s="225"/>
      <c r="L1077" s="230"/>
      <c r="M1077" s="231"/>
      <c r="N1077" s="232"/>
      <c r="O1077" s="232"/>
      <c r="P1077" s="232"/>
      <c r="Q1077" s="232"/>
      <c r="R1077" s="232"/>
      <c r="S1077" s="232"/>
      <c r="T1077" s="23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4" t="s">
        <v>178</v>
      </c>
      <c r="AU1077" s="234" t="s">
        <v>81</v>
      </c>
      <c r="AV1077" s="13" t="s">
        <v>79</v>
      </c>
      <c r="AW1077" s="13" t="s">
        <v>33</v>
      </c>
      <c r="AX1077" s="13" t="s">
        <v>71</v>
      </c>
      <c r="AY1077" s="234" t="s">
        <v>166</v>
      </c>
    </row>
    <row r="1078" s="13" customFormat="1">
      <c r="A1078" s="13"/>
      <c r="B1078" s="224"/>
      <c r="C1078" s="225"/>
      <c r="D1078" s="226" t="s">
        <v>178</v>
      </c>
      <c r="E1078" s="227" t="s">
        <v>19</v>
      </c>
      <c r="F1078" s="228" t="s">
        <v>281</v>
      </c>
      <c r="G1078" s="225"/>
      <c r="H1078" s="227" t="s">
        <v>19</v>
      </c>
      <c r="I1078" s="229"/>
      <c r="J1078" s="225"/>
      <c r="K1078" s="225"/>
      <c r="L1078" s="230"/>
      <c r="M1078" s="231"/>
      <c r="N1078" s="232"/>
      <c r="O1078" s="232"/>
      <c r="P1078" s="232"/>
      <c r="Q1078" s="232"/>
      <c r="R1078" s="232"/>
      <c r="S1078" s="232"/>
      <c r="T1078" s="23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4" t="s">
        <v>178</v>
      </c>
      <c r="AU1078" s="234" t="s">
        <v>81</v>
      </c>
      <c r="AV1078" s="13" t="s">
        <v>79</v>
      </c>
      <c r="AW1078" s="13" t="s">
        <v>33</v>
      </c>
      <c r="AX1078" s="13" t="s">
        <v>71</v>
      </c>
      <c r="AY1078" s="234" t="s">
        <v>166</v>
      </c>
    </row>
    <row r="1079" s="14" customFormat="1">
      <c r="A1079" s="14"/>
      <c r="B1079" s="235"/>
      <c r="C1079" s="236"/>
      <c r="D1079" s="226" t="s">
        <v>178</v>
      </c>
      <c r="E1079" s="237" t="s">
        <v>19</v>
      </c>
      <c r="F1079" s="238" t="s">
        <v>1060</v>
      </c>
      <c r="G1079" s="236"/>
      <c r="H1079" s="239">
        <v>15.050000000000001</v>
      </c>
      <c r="I1079" s="240"/>
      <c r="J1079" s="236"/>
      <c r="K1079" s="236"/>
      <c r="L1079" s="241"/>
      <c r="M1079" s="242"/>
      <c r="N1079" s="243"/>
      <c r="O1079" s="243"/>
      <c r="P1079" s="243"/>
      <c r="Q1079" s="243"/>
      <c r="R1079" s="243"/>
      <c r="S1079" s="243"/>
      <c r="T1079" s="244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5" t="s">
        <v>178</v>
      </c>
      <c r="AU1079" s="245" t="s">
        <v>81</v>
      </c>
      <c r="AV1079" s="14" t="s">
        <v>81</v>
      </c>
      <c r="AW1079" s="14" t="s">
        <v>33</v>
      </c>
      <c r="AX1079" s="14" t="s">
        <v>71</v>
      </c>
      <c r="AY1079" s="245" t="s">
        <v>166</v>
      </c>
    </row>
    <row r="1080" s="14" customFormat="1">
      <c r="A1080" s="14"/>
      <c r="B1080" s="235"/>
      <c r="C1080" s="236"/>
      <c r="D1080" s="226" t="s">
        <v>178</v>
      </c>
      <c r="E1080" s="237" t="s">
        <v>19</v>
      </c>
      <c r="F1080" s="238" t="s">
        <v>1046</v>
      </c>
      <c r="G1080" s="236"/>
      <c r="H1080" s="239">
        <v>13.804</v>
      </c>
      <c r="I1080" s="240"/>
      <c r="J1080" s="236"/>
      <c r="K1080" s="236"/>
      <c r="L1080" s="241"/>
      <c r="M1080" s="242"/>
      <c r="N1080" s="243"/>
      <c r="O1080" s="243"/>
      <c r="P1080" s="243"/>
      <c r="Q1080" s="243"/>
      <c r="R1080" s="243"/>
      <c r="S1080" s="243"/>
      <c r="T1080" s="244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5" t="s">
        <v>178</v>
      </c>
      <c r="AU1080" s="245" t="s">
        <v>81</v>
      </c>
      <c r="AV1080" s="14" t="s">
        <v>81</v>
      </c>
      <c r="AW1080" s="14" t="s">
        <v>33</v>
      </c>
      <c r="AX1080" s="14" t="s">
        <v>71</v>
      </c>
      <c r="AY1080" s="245" t="s">
        <v>166</v>
      </c>
    </row>
    <row r="1081" s="15" customFormat="1">
      <c r="A1081" s="15"/>
      <c r="B1081" s="246"/>
      <c r="C1081" s="247"/>
      <c r="D1081" s="226" t="s">
        <v>178</v>
      </c>
      <c r="E1081" s="248" t="s">
        <v>19</v>
      </c>
      <c r="F1081" s="249" t="s">
        <v>183</v>
      </c>
      <c r="G1081" s="247"/>
      <c r="H1081" s="250">
        <v>28.853999999999999</v>
      </c>
      <c r="I1081" s="251"/>
      <c r="J1081" s="247"/>
      <c r="K1081" s="247"/>
      <c r="L1081" s="252"/>
      <c r="M1081" s="253"/>
      <c r="N1081" s="254"/>
      <c r="O1081" s="254"/>
      <c r="P1081" s="254"/>
      <c r="Q1081" s="254"/>
      <c r="R1081" s="254"/>
      <c r="S1081" s="254"/>
      <c r="T1081" s="255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56" t="s">
        <v>178</v>
      </c>
      <c r="AU1081" s="256" t="s">
        <v>81</v>
      </c>
      <c r="AV1081" s="15" t="s">
        <v>175</v>
      </c>
      <c r="AW1081" s="15" t="s">
        <v>33</v>
      </c>
      <c r="AX1081" s="15" t="s">
        <v>79</v>
      </c>
      <c r="AY1081" s="256" t="s">
        <v>166</v>
      </c>
    </row>
    <row r="1082" s="2" customFormat="1" ht="16.5" customHeight="1">
      <c r="A1082" s="40"/>
      <c r="B1082" s="41"/>
      <c r="C1082" s="257" t="s">
        <v>1061</v>
      </c>
      <c r="D1082" s="257" t="s">
        <v>260</v>
      </c>
      <c r="E1082" s="258" t="s">
        <v>1052</v>
      </c>
      <c r="F1082" s="259" t="s">
        <v>1053</v>
      </c>
      <c r="G1082" s="260" t="s">
        <v>199</v>
      </c>
      <c r="H1082" s="261">
        <v>30.297000000000001</v>
      </c>
      <c r="I1082" s="262"/>
      <c r="J1082" s="263">
        <f>ROUND(I1082*H1082,2)</f>
        <v>0</v>
      </c>
      <c r="K1082" s="259" t="s">
        <v>174</v>
      </c>
      <c r="L1082" s="264"/>
      <c r="M1082" s="265" t="s">
        <v>19</v>
      </c>
      <c r="N1082" s="266" t="s">
        <v>42</v>
      </c>
      <c r="O1082" s="86"/>
      <c r="P1082" s="215">
        <f>O1082*H1082</f>
        <v>0</v>
      </c>
      <c r="Q1082" s="215">
        <v>0.00029999999999999997</v>
      </c>
      <c r="R1082" s="215">
        <f>Q1082*H1082</f>
        <v>0.0090890999999999993</v>
      </c>
      <c r="S1082" s="215">
        <v>0</v>
      </c>
      <c r="T1082" s="216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17" t="s">
        <v>267</v>
      </c>
      <c r="AT1082" s="217" t="s">
        <v>260</v>
      </c>
      <c r="AU1082" s="217" t="s">
        <v>81</v>
      </c>
      <c r="AY1082" s="19" t="s">
        <v>166</v>
      </c>
      <c r="BE1082" s="218">
        <f>IF(N1082="základní",J1082,0)</f>
        <v>0</v>
      </c>
      <c r="BF1082" s="218">
        <f>IF(N1082="snížená",J1082,0)</f>
        <v>0</v>
      </c>
      <c r="BG1082" s="218">
        <f>IF(N1082="zákl. přenesená",J1082,0)</f>
        <v>0</v>
      </c>
      <c r="BH1082" s="218">
        <f>IF(N1082="sníž. přenesená",J1082,0)</f>
        <v>0</v>
      </c>
      <c r="BI1082" s="218">
        <f>IF(N1082="nulová",J1082,0)</f>
        <v>0</v>
      </c>
      <c r="BJ1082" s="19" t="s">
        <v>79</v>
      </c>
      <c r="BK1082" s="218">
        <f>ROUND(I1082*H1082,2)</f>
        <v>0</v>
      </c>
      <c r="BL1082" s="19" t="s">
        <v>208</v>
      </c>
      <c r="BM1082" s="217" t="s">
        <v>1062</v>
      </c>
    </row>
    <row r="1083" s="14" customFormat="1">
      <c r="A1083" s="14"/>
      <c r="B1083" s="235"/>
      <c r="C1083" s="236"/>
      <c r="D1083" s="226" t="s">
        <v>178</v>
      </c>
      <c r="E1083" s="237" t="s">
        <v>19</v>
      </c>
      <c r="F1083" s="238" t="s">
        <v>1063</v>
      </c>
      <c r="G1083" s="236"/>
      <c r="H1083" s="239">
        <v>30.297000000000001</v>
      </c>
      <c r="I1083" s="240"/>
      <c r="J1083" s="236"/>
      <c r="K1083" s="236"/>
      <c r="L1083" s="241"/>
      <c r="M1083" s="242"/>
      <c r="N1083" s="243"/>
      <c r="O1083" s="243"/>
      <c r="P1083" s="243"/>
      <c r="Q1083" s="243"/>
      <c r="R1083" s="243"/>
      <c r="S1083" s="243"/>
      <c r="T1083" s="244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5" t="s">
        <v>178</v>
      </c>
      <c r="AU1083" s="245" t="s">
        <v>81</v>
      </c>
      <c r="AV1083" s="14" t="s">
        <v>81</v>
      </c>
      <c r="AW1083" s="14" t="s">
        <v>33</v>
      </c>
      <c r="AX1083" s="14" t="s">
        <v>71</v>
      </c>
      <c r="AY1083" s="245" t="s">
        <v>166</v>
      </c>
    </row>
    <row r="1084" s="15" customFormat="1">
      <c r="A1084" s="15"/>
      <c r="B1084" s="246"/>
      <c r="C1084" s="247"/>
      <c r="D1084" s="226" t="s">
        <v>178</v>
      </c>
      <c r="E1084" s="248" t="s">
        <v>19</v>
      </c>
      <c r="F1084" s="249" t="s">
        <v>183</v>
      </c>
      <c r="G1084" s="247"/>
      <c r="H1084" s="250">
        <v>30.297000000000001</v>
      </c>
      <c r="I1084" s="251"/>
      <c r="J1084" s="247"/>
      <c r="K1084" s="247"/>
      <c r="L1084" s="252"/>
      <c r="M1084" s="253"/>
      <c r="N1084" s="254"/>
      <c r="O1084" s="254"/>
      <c r="P1084" s="254"/>
      <c r="Q1084" s="254"/>
      <c r="R1084" s="254"/>
      <c r="S1084" s="254"/>
      <c r="T1084" s="255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56" t="s">
        <v>178</v>
      </c>
      <c r="AU1084" s="256" t="s">
        <v>81</v>
      </c>
      <c r="AV1084" s="15" t="s">
        <v>175</v>
      </c>
      <c r="AW1084" s="15" t="s">
        <v>33</v>
      </c>
      <c r="AX1084" s="15" t="s">
        <v>79</v>
      </c>
      <c r="AY1084" s="256" t="s">
        <v>166</v>
      </c>
    </row>
    <row r="1085" s="2" customFormat="1" ht="24.15" customHeight="1">
      <c r="A1085" s="40"/>
      <c r="B1085" s="41"/>
      <c r="C1085" s="206" t="s">
        <v>621</v>
      </c>
      <c r="D1085" s="206" t="s">
        <v>170</v>
      </c>
      <c r="E1085" s="207" t="s">
        <v>1064</v>
      </c>
      <c r="F1085" s="208" t="s">
        <v>1065</v>
      </c>
      <c r="G1085" s="209" t="s">
        <v>1003</v>
      </c>
      <c r="H1085" s="278"/>
      <c r="I1085" s="211"/>
      <c r="J1085" s="212">
        <f>ROUND(I1085*H1085,2)</f>
        <v>0</v>
      </c>
      <c r="K1085" s="208" t="s">
        <v>174</v>
      </c>
      <c r="L1085" s="46"/>
      <c r="M1085" s="213" t="s">
        <v>19</v>
      </c>
      <c r="N1085" s="214" t="s">
        <v>42</v>
      </c>
      <c r="O1085" s="86"/>
      <c r="P1085" s="215">
        <f>O1085*H1085</f>
        <v>0</v>
      </c>
      <c r="Q1085" s="215">
        <v>0</v>
      </c>
      <c r="R1085" s="215">
        <f>Q1085*H1085</f>
        <v>0</v>
      </c>
      <c r="S1085" s="215">
        <v>0</v>
      </c>
      <c r="T1085" s="216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17" t="s">
        <v>208</v>
      </c>
      <c r="AT1085" s="217" t="s">
        <v>170</v>
      </c>
      <c r="AU1085" s="217" t="s">
        <v>81</v>
      </c>
      <c r="AY1085" s="19" t="s">
        <v>166</v>
      </c>
      <c r="BE1085" s="218">
        <f>IF(N1085="základní",J1085,0)</f>
        <v>0</v>
      </c>
      <c r="BF1085" s="218">
        <f>IF(N1085="snížená",J1085,0)</f>
        <v>0</v>
      </c>
      <c r="BG1085" s="218">
        <f>IF(N1085="zákl. přenesená",J1085,0)</f>
        <v>0</v>
      </c>
      <c r="BH1085" s="218">
        <f>IF(N1085="sníž. přenesená",J1085,0)</f>
        <v>0</v>
      </c>
      <c r="BI1085" s="218">
        <f>IF(N1085="nulová",J1085,0)</f>
        <v>0</v>
      </c>
      <c r="BJ1085" s="19" t="s">
        <v>79</v>
      </c>
      <c r="BK1085" s="218">
        <f>ROUND(I1085*H1085,2)</f>
        <v>0</v>
      </c>
      <c r="BL1085" s="19" t="s">
        <v>208</v>
      </c>
      <c r="BM1085" s="217" t="s">
        <v>1066</v>
      </c>
    </row>
    <row r="1086" s="2" customFormat="1">
      <c r="A1086" s="40"/>
      <c r="B1086" s="41"/>
      <c r="C1086" s="42"/>
      <c r="D1086" s="219" t="s">
        <v>176</v>
      </c>
      <c r="E1086" s="42"/>
      <c r="F1086" s="220" t="s">
        <v>1067</v>
      </c>
      <c r="G1086" s="42"/>
      <c r="H1086" s="42"/>
      <c r="I1086" s="221"/>
      <c r="J1086" s="42"/>
      <c r="K1086" s="42"/>
      <c r="L1086" s="46"/>
      <c r="M1086" s="222"/>
      <c r="N1086" s="223"/>
      <c r="O1086" s="86"/>
      <c r="P1086" s="86"/>
      <c r="Q1086" s="86"/>
      <c r="R1086" s="86"/>
      <c r="S1086" s="86"/>
      <c r="T1086" s="87"/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T1086" s="19" t="s">
        <v>176</v>
      </c>
      <c r="AU1086" s="19" t="s">
        <v>81</v>
      </c>
    </row>
    <row r="1087" s="12" customFormat="1" ht="22.8" customHeight="1">
      <c r="A1087" s="12"/>
      <c r="B1087" s="190"/>
      <c r="C1087" s="191"/>
      <c r="D1087" s="192" t="s">
        <v>70</v>
      </c>
      <c r="E1087" s="204" t="s">
        <v>1068</v>
      </c>
      <c r="F1087" s="204" t="s">
        <v>1069</v>
      </c>
      <c r="G1087" s="191"/>
      <c r="H1087" s="191"/>
      <c r="I1087" s="194"/>
      <c r="J1087" s="205">
        <f>BK1087</f>
        <v>0</v>
      </c>
      <c r="K1087" s="191"/>
      <c r="L1087" s="196"/>
      <c r="M1087" s="197"/>
      <c r="N1087" s="198"/>
      <c r="O1087" s="198"/>
      <c r="P1087" s="199">
        <f>SUM(P1088:P1124)</f>
        <v>0</v>
      </c>
      <c r="Q1087" s="198"/>
      <c r="R1087" s="199">
        <f>SUM(R1088:R1124)</f>
        <v>0.20053715</v>
      </c>
      <c r="S1087" s="198"/>
      <c r="T1087" s="200">
        <f>SUM(T1088:T1124)</f>
        <v>0</v>
      </c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R1087" s="201" t="s">
        <v>81</v>
      </c>
      <c r="AT1087" s="202" t="s">
        <v>70</v>
      </c>
      <c r="AU1087" s="202" t="s">
        <v>79</v>
      </c>
      <c r="AY1087" s="201" t="s">
        <v>166</v>
      </c>
      <c r="BK1087" s="203">
        <f>SUM(BK1088:BK1124)</f>
        <v>0</v>
      </c>
    </row>
    <row r="1088" s="2" customFormat="1" ht="24.15" customHeight="1">
      <c r="A1088" s="40"/>
      <c r="B1088" s="41"/>
      <c r="C1088" s="206" t="s">
        <v>1070</v>
      </c>
      <c r="D1088" s="206" t="s">
        <v>170</v>
      </c>
      <c r="E1088" s="207" t="s">
        <v>1071</v>
      </c>
      <c r="F1088" s="208" t="s">
        <v>1072</v>
      </c>
      <c r="G1088" s="209" t="s">
        <v>199</v>
      </c>
      <c r="H1088" s="210">
        <v>249.19999999999999</v>
      </c>
      <c r="I1088" s="211"/>
      <c r="J1088" s="212">
        <f>ROUND(I1088*H1088,2)</f>
        <v>0</v>
      </c>
      <c r="K1088" s="208" t="s">
        <v>174</v>
      </c>
      <c r="L1088" s="46"/>
      <c r="M1088" s="213" t="s">
        <v>19</v>
      </c>
      <c r="N1088" s="214" t="s">
        <v>42</v>
      </c>
      <c r="O1088" s="86"/>
      <c r="P1088" s="215">
        <f>O1088*H1088</f>
        <v>0</v>
      </c>
      <c r="Q1088" s="215">
        <v>0.00029999999999999997</v>
      </c>
      <c r="R1088" s="215">
        <f>Q1088*H1088</f>
        <v>0.074759999999999993</v>
      </c>
      <c r="S1088" s="215">
        <v>0</v>
      </c>
      <c r="T1088" s="216">
        <f>S1088*H1088</f>
        <v>0</v>
      </c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R1088" s="217" t="s">
        <v>208</v>
      </c>
      <c r="AT1088" s="217" t="s">
        <v>170</v>
      </c>
      <c r="AU1088" s="217" t="s">
        <v>81</v>
      </c>
      <c r="AY1088" s="19" t="s">
        <v>166</v>
      </c>
      <c r="BE1088" s="218">
        <f>IF(N1088="základní",J1088,0)</f>
        <v>0</v>
      </c>
      <c r="BF1088" s="218">
        <f>IF(N1088="snížená",J1088,0)</f>
        <v>0</v>
      </c>
      <c r="BG1088" s="218">
        <f>IF(N1088="zákl. přenesená",J1088,0)</f>
        <v>0</v>
      </c>
      <c r="BH1088" s="218">
        <f>IF(N1088="sníž. přenesená",J1088,0)</f>
        <v>0</v>
      </c>
      <c r="BI1088" s="218">
        <f>IF(N1088="nulová",J1088,0)</f>
        <v>0</v>
      </c>
      <c r="BJ1088" s="19" t="s">
        <v>79</v>
      </c>
      <c r="BK1088" s="218">
        <f>ROUND(I1088*H1088,2)</f>
        <v>0</v>
      </c>
      <c r="BL1088" s="19" t="s">
        <v>208</v>
      </c>
      <c r="BM1088" s="217" t="s">
        <v>1073</v>
      </c>
    </row>
    <row r="1089" s="2" customFormat="1">
      <c r="A1089" s="40"/>
      <c r="B1089" s="41"/>
      <c r="C1089" s="42"/>
      <c r="D1089" s="219" t="s">
        <v>176</v>
      </c>
      <c r="E1089" s="42"/>
      <c r="F1089" s="220" t="s">
        <v>1074</v>
      </c>
      <c r="G1089" s="42"/>
      <c r="H1089" s="42"/>
      <c r="I1089" s="221"/>
      <c r="J1089" s="42"/>
      <c r="K1089" s="42"/>
      <c r="L1089" s="46"/>
      <c r="M1089" s="222"/>
      <c r="N1089" s="223"/>
      <c r="O1089" s="86"/>
      <c r="P1089" s="86"/>
      <c r="Q1089" s="86"/>
      <c r="R1089" s="86"/>
      <c r="S1089" s="86"/>
      <c r="T1089" s="87"/>
      <c r="U1089" s="40"/>
      <c r="V1089" s="40"/>
      <c r="W1089" s="40"/>
      <c r="X1089" s="40"/>
      <c r="Y1089" s="40"/>
      <c r="Z1089" s="40"/>
      <c r="AA1089" s="40"/>
      <c r="AB1089" s="40"/>
      <c r="AC1089" s="40"/>
      <c r="AD1089" s="40"/>
      <c r="AE1089" s="40"/>
      <c r="AT1089" s="19" t="s">
        <v>176</v>
      </c>
      <c r="AU1089" s="19" t="s">
        <v>81</v>
      </c>
    </row>
    <row r="1090" s="13" customFormat="1">
      <c r="A1090" s="13"/>
      <c r="B1090" s="224"/>
      <c r="C1090" s="225"/>
      <c r="D1090" s="226" t="s">
        <v>178</v>
      </c>
      <c r="E1090" s="227" t="s">
        <v>19</v>
      </c>
      <c r="F1090" s="228" t="s">
        <v>179</v>
      </c>
      <c r="G1090" s="225"/>
      <c r="H1090" s="227" t="s">
        <v>19</v>
      </c>
      <c r="I1090" s="229"/>
      <c r="J1090" s="225"/>
      <c r="K1090" s="225"/>
      <c r="L1090" s="230"/>
      <c r="M1090" s="231"/>
      <c r="N1090" s="232"/>
      <c r="O1090" s="232"/>
      <c r="P1090" s="232"/>
      <c r="Q1090" s="232"/>
      <c r="R1090" s="232"/>
      <c r="S1090" s="232"/>
      <c r="T1090" s="23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4" t="s">
        <v>178</v>
      </c>
      <c r="AU1090" s="234" t="s">
        <v>81</v>
      </c>
      <c r="AV1090" s="13" t="s">
        <v>79</v>
      </c>
      <c r="AW1090" s="13" t="s">
        <v>33</v>
      </c>
      <c r="AX1090" s="13" t="s">
        <v>71</v>
      </c>
      <c r="AY1090" s="234" t="s">
        <v>166</v>
      </c>
    </row>
    <row r="1091" s="13" customFormat="1">
      <c r="A1091" s="13"/>
      <c r="B1091" s="224"/>
      <c r="C1091" s="225"/>
      <c r="D1091" s="226" t="s">
        <v>178</v>
      </c>
      <c r="E1091" s="227" t="s">
        <v>19</v>
      </c>
      <c r="F1091" s="228" t="s">
        <v>181</v>
      </c>
      <c r="G1091" s="225"/>
      <c r="H1091" s="227" t="s">
        <v>19</v>
      </c>
      <c r="I1091" s="229"/>
      <c r="J1091" s="225"/>
      <c r="K1091" s="225"/>
      <c r="L1091" s="230"/>
      <c r="M1091" s="231"/>
      <c r="N1091" s="232"/>
      <c r="O1091" s="232"/>
      <c r="P1091" s="232"/>
      <c r="Q1091" s="232"/>
      <c r="R1091" s="232"/>
      <c r="S1091" s="232"/>
      <c r="T1091" s="23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4" t="s">
        <v>178</v>
      </c>
      <c r="AU1091" s="234" t="s">
        <v>81</v>
      </c>
      <c r="AV1091" s="13" t="s">
        <v>79</v>
      </c>
      <c r="AW1091" s="13" t="s">
        <v>33</v>
      </c>
      <c r="AX1091" s="13" t="s">
        <v>71</v>
      </c>
      <c r="AY1091" s="234" t="s">
        <v>166</v>
      </c>
    </row>
    <row r="1092" s="13" customFormat="1">
      <c r="A1092" s="13"/>
      <c r="B1092" s="224"/>
      <c r="C1092" s="225"/>
      <c r="D1092" s="226" t="s">
        <v>178</v>
      </c>
      <c r="E1092" s="227" t="s">
        <v>19</v>
      </c>
      <c r="F1092" s="228" t="s">
        <v>1075</v>
      </c>
      <c r="G1092" s="225"/>
      <c r="H1092" s="227" t="s">
        <v>19</v>
      </c>
      <c r="I1092" s="229"/>
      <c r="J1092" s="225"/>
      <c r="K1092" s="225"/>
      <c r="L1092" s="230"/>
      <c r="M1092" s="231"/>
      <c r="N1092" s="232"/>
      <c r="O1092" s="232"/>
      <c r="P1092" s="232"/>
      <c r="Q1092" s="232"/>
      <c r="R1092" s="232"/>
      <c r="S1092" s="232"/>
      <c r="T1092" s="23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4" t="s">
        <v>178</v>
      </c>
      <c r="AU1092" s="234" t="s">
        <v>81</v>
      </c>
      <c r="AV1092" s="13" t="s">
        <v>79</v>
      </c>
      <c r="AW1092" s="13" t="s">
        <v>33</v>
      </c>
      <c r="AX1092" s="13" t="s">
        <v>71</v>
      </c>
      <c r="AY1092" s="234" t="s">
        <v>166</v>
      </c>
    </row>
    <row r="1093" s="13" customFormat="1">
      <c r="A1093" s="13"/>
      <c r="B1093" s="224"/>
      <c r="C1093" s="225"/>
      <c r="D1093" s="226" t="s">
        <v>178</v>
      </c>
      <c r="E1093" s="227" t="s">
        <v>19</v>
      </c>
      <c r="F1093" s="228" t="s">
        <v>181</v>
      </c>
      <c r="G1093" s="225"/>
      <c r="H1093" s="227" t="s">
        <v>19</v>
      </c>
      <c r="I1093" s="229"/>
      <c r="J1093" s="225"/>
      <c r="K1093" s="225"/>
      <c r="L1093" s="230"/>
      <c r="M1093" s="231"/>
      <c r="N1093" s="232"/>
      <c r="O1093" s="232"/>
      <c r="P1093" s="232"/>
      <c r="Q1093" s="232"/>
      <c r="R1093" s="232"/>
      <c r="S1093" s="232"/>
      <c r="T1093" s="23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4" t="s">
        <v>178</v>
      </c>
      <c r="AU1093" s="234" t="s">
        <v>81</v>
      </c>
      <c r="AV1093" s="13" t="s">
        <v>79</v>
      </c>
      <c r="AW1093" s="13" t="s">
        <v>33</v>
      </c>
      <c r="AX1093" s="13" t="s">
        <v>71</v>
      </c>
      <c r="AY1093" s="234" t="s">
        <v>166</v>
      </c>
    </row>
    <row r="1094" s="14" customFormat="1">
      <c r="A1094" s="14"/>
      <c r="B1094" s="235"/>
      <c r="C1094" s="236"/>
      <c r="D1094" s="226" t="s">
        <v>178</v>
      </c>
      <c r="E1094" s="237" t="s">
        <v>19</v>
      </c>
      <c r="F1094" s="238" t="s">
        <v>1076</v>
      </c>
      <c r="G1094" s="236"/>
      <c r="H1094" s="239">
        <v>197.52000000000001</v>
      </c>
      <c r="I1094" s="240"/>
      <c r="J1094" s="236"/>
      <c r="K1094" s="236"/>
      <c r="L1094" s="241"/>
      <c r="M1094" s="242"/>
      <c r="N1094" s="243"/>
      <c r="O1094" s="243"/>
      <c r="P1094" s="243"/>
      <c r="Q1094" s="243"/>
      <c r="R1094" s="243"/>
      <c r="S1094" s="243"/>
      <c r="T1094" s="244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5" t="s">
        <v>178</v>
      </c>
      <c r="AU1094" s="245" t="s">
        <v>81</v>
      </c>
      <c r="AV1094" s="14" t="s">
        <v>81</v>
      </c>
      <c r="AW1094" s="14" t="s">
        <v>33</v>
      </c>
      <c r="AX1094" s="14" t="s">
        <v>71</v>
      </c>
      <c r="AY1094" s="245" t="s">
        <v>166</v>
      </c>
    </row>
    <row r="1095" s="14" customFormat="1">
      <c r="A1095" s="14"/>
      <c r="B1095" s="235"/>
      <c r="C1095" s="236"/>
      <c r="D1095" s="226" t="s">
        <v>178</v>
      </c>
      <c r="E1095" s="237" t="s">
        <v>19</v>
      </c>
      <c r="F1095" s="238" t="s">
        <v>1077</v>
      </c>
      <c r="G1095" s="236"/>
      <c r="H1095" s="239">
        <v>51.68</v>
      </c>
      <c r="I1095" s="240"/>
      <c r="J1095" s="236"/>
      <c r="K1095" s="236"/>
      <c r="L1095" s="241"/>
      <c r="M1095" s="242"/>
      <c r="N1095" s="243"/>
      <c r="O1095" s="243"/>
      <c r="P1095" s="243"/>
      <c r="Q1095" s="243"/>
      <c r="R1095" s="243"/>
      <c r="S1095" s="243"/>
      <c r="T1095" s="244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45" t="s">
        <v>178</v>
      </c>
      <c r="AU1095" s="245" t="s">
        <v>81</v>
      </c>
      <c r="AV1095" s="14" t="s">
        <v>81</v>
      </c>
      <c r="AW1095" s="14" t="s">
        <v>33</v>
      </c>
      <c r="AX1095" s="14" t="s">
        <v>71</v>
      </c>
      <c r="AY1095" s="245" t="s">
        <v>166</v>
      </c>
    </row>
    <row r="1096" s="15" customFormat="1">
      <c r="A1096" s="15"/>
      <c r="B1096" s="246"/>
      <c r="C1096" s="247"/>
      <c r="D1096" s="226" t="s">
        <v>178</v>
      </c>
      <c r="E1096" s="248" t="s">
        <v>19</v>
      </c>
      <c r="F1096" s="249" t="s">
        <v>183</v>
      </c>
      <c r="G1096" s="247"/>
      <c r="H1096" s="250">
        <v>249.20000000000002</v>
      </c>
      <c r="I1096" s="251"/>
      <c r="J1096" s="247"/>
      <c r="K1096" s="247"/>
      <c r="L1096" s="252"/>
      <c r="M1096" s="253"/>
      <c r="N1096" s="254"/>
      <c r="O1096" s="254"/>
      <c r="P1096" s="254"/>
      <c r="Q1096" s="254"/>
      <c r="R1096" s="254"/>
      <c r="S1096" s="254"/>
      <c r="T1096" s="255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56" t="s">
        <v>178</v>
      </c>
      <c r="AU1096" s="256" t="s">
        <v>81</v>
      </c>
      <c r="AV1096" s="15" t="s">
        <v>175</v>
      </c>
      <c r="AW1096" s="15" t="s">
        <v>33</v>
      </c>
      <c r="AX1096" s="15" t="s">
        <v>79</v>
      </c>
      <c r="AY1096" s="256" t="s">
        <v>166</v>
      </c>
    </row>
    <row r="1097" s="2" customFormat="1" ht="16.5" customHeight="1">
      <c r="A1097" s="40"/>
      <c r="B1097" s="41"/>
      <c r="C1097" s="257" t="s">
        <v>626</v>
      </c>
      <c r="D1097" s="257" t="s">
        <v>260</v>
      </c>
      <c r="E1097" s="258" t="s">
        <v>1078</v>
      </c>
      <c r="F1097" s="259" t="s">
        <v>1079</v>
      </c>
      <c r="G1097" s="260" t="s">
        <v>199</v>
      </c>
      <c r="H1097" s="261">
        <v>249.19999999999999</v>
      </c>
      <c r="I1097" s="262"/>
      <c r="J1097" s="263">
        <f>ROUND(I1097*H1097,2)</f>
        <v>0</v>
      </c>
      <c r="K1097" s="259" t="s">
        <v>19</v>
      </c>
      <c r="L1097" s="264"/>
      <c r="M1097" s="265" t="s">
        <v>19</v>
      </c>
      <c r="N1097" s="266" t="s">
        <v>42</v>
      </c>
      <c r="O1097" s="86"/>
      <c r="P1097" s="215">
        <f>O1097*H1097</f>
        <v>0</v>
      </c>
      <c r="Q1097" s="215">
        <v>0</v>
      </c>
      <c r="R1097" s="215">
        <f>Q1097*H1097</f>
        <v>0</v>
      </c>
      <c r="S1097" s="215">
        <v>0</v>
      </c>
      <c r="T1097" s="216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17" t="s">
        <v>267</v>
      </c>
      <c r="AT1097" s="217" t="s">
        <v>260</v>
      </c>
      <c r="AU1097" s="217" t="s">
        <v>81</v>
      </c>
      <c r="AY1097" s="19" t="s">
        <v>166</v>
      </c>
      <c r="BE1097" s="218">
        <f>IF(N1097="základní",J1097,0)</f>
        <v>0</v>
      </c>
      <c r="BF1097" s="218">
        <f>IF(N1097="snížená",J1097,0)</f>
        <v>0</v>
      </c>
      <c r="BG1097" s="218">
        <f>IF(N1097="zákl. přenesená",J1097,0)</f>
        <v>0</v>
      </c>
      <c r="BH1097" s="218">
        <f>IF(N1097="sníž. přenesená",J1097,0)</f>
        <v>0</v>
      </c>
      <c r="BI1097" s="218">
        <f>IF(N1097="nulová",J1097,0)</f>
        <v>0</v>
      </c>
      <c r="BJ1097" s="19" t="s">
        <v>79</v>
      </c>
      <c r="BK1097" s="218">
        <f>ROUND(I1097*H1097,2)</f>
        <v>0</v>
      </c>
      <c r="BL1097" s="19" t="s">
        <v>208</v>
      </c>
      <c r="BM1097" s="217" t="s">
        <v>1080</v>
      </c>
    </row>
    <row r="1098" s="2" customFormat="1" ht="24.15" customHeight="1">
      <c r="A1098" s="40"/>
      <c r="B1098" s="41"/>
      <c r="C1098" s="206" t="s">
        <v>1081</v>
      </c>
      <c r="D1098" s="206" t="s">
        <v>170</v>
      </c>
      <c r="E1098" s="207" t="s">
        <v>1082</v>
      </c>
      <c r="F1098" s="208" t="s">
        <v>1083</v>
      </c>
      <c r="G1098" s="209" t="s">
        <v>199</v>
      </c>
      <c r="H1098" s="210">
        <v>7.5629999999999997</v>
      </c>
      <c r="I1098" s="211"/>
      <c r="J1098" s="212">
        <f>ROUND(I1098*H1098,2)</f>
        <v>0</v>
      </c>
      <c r="K1098" s="208" t="s">
        <v>174</v>
      </c>
      <c r="L1098" s="46"/>
      <c r="M1098" s="213" t="s">
        <v>19</v>
      </c>
      <c r="N1098" s="214" t="s">
        <v>42</v>
      </c>
      <c r="O1098" s="86"/>
      <c r="P1098" s="215">
        <f>O1098*H1098</f>
        <v>0</v>
      </c>
      <c r="Q1098" s="215">
        <v>0</v>
      </c>
      <c r="R1098" s="215">
        <f>Q1098*H1098</f>
        <v>0</v>
      </c>
      <c r="S1098" s="215">
        <v>0</v>
      </c>
      <c r="T1098" s="216">
        <f>S1098*H1098</f>
        <v>0</v>
      </c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R1098" s="217" t="s">
        <v>208</v>
      </c>
      <c r="AT1098" s="217" t="s">
        <v>170</v>
      </c>
      <c r="AU1098" s="217" t="s">
        <v>81</v>
      </c>
      <c r="AY1098" s="19" t="s">
        <v>166</v>
      </c>
      <c r="BE1098" s="218">
        <f>IF(N1098="základní",J1098,0)</f>
        <v>0</v>
      </c>
      <c r="BF1098" s="218">
        <f>IF(N1098="snížená",J1098,0)</f>
        <v>0</v>
      </c>
      <c r="BG1098" s="218">
        <f>IF(N1098="zákl. přenesená",J1098,0)</f>
        <v>0</v>
      </c>
      <c r="BH1098" s="218">
        <f>IF(N1098="sníž. přenesená",J1098,0)</f>
        <v>0</v>
      </c>
      <c r="BI1098" s="218">
        <f>IF(N1098="nulová",J1098,0)</f>
        <v>0</v>
      </c>
      <c r="BJ1098" s="19" t="s">
        <v>79</v>
      </c>
      <c r="BK1098" s="218">
        <f>ROUND(I1098*H1098,2)</f>
        <v>0</v>
      </c>
      <c r="BL1098" s="19" t="s">
        <v>208</v>
      </c>
      <c r="BM1098" s="217" t="s">
        <v>1084</v>
      </c>
    </row>
    <row r="1099" s="2" customFormat="1">
      <c r="A1099" s="40"/>
      <c r="B1099" s="41"/>
      <c r="C1099" s="42"/>
      <c r="D1099" s="219" t="s">
        <v>176</v>
      </c>
      <c r="E1099" s="42"/>
      <c r="F1099" s="220" t="s">
        <v>1085</v>
      </c>
      <c r="G1099" s="42"/>
      <c r="H1099" s="42"/>
      <c r="I1099" s="221"/>
      <c r="J1099" s="42"/>
      <c r="K1099" s="42"/>
      <c r="L1099" s="46"/>
      <c r="M1099" s="222"/>
      <c r="N1099" s="223"/>
      <c r="O1099" s="86"/>
      <c r="P1099" s="86"/>
      <c r="Q1099" s="86"/>
      <c r="R1099" s="86"/>
      <c r="S1099" s="86"/>
      <c r="T1099" s="87"/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T1099" s="19" t="s">
        <v>176</v>
      </c>
      <c r="AU1099" s="19" t="s">
        <v>81</v>
      </c>
    </row>
    <row r="1100" s="13" customFormat="1">
      <c r="A1100" s="13"/>
      <c r="B1100" s="224"/>
      <c r="C1100" s="225"/>
      <c r="D1100" s="226" t="s">
        <v>178</v>
      </c>
      <c r="E1100" s="227" t="s">
        <v>19</v>
      </c>
      <c r="F1100" s="228" t="s">
        <v>179</v>
      </c>
      <c r="G1100" s="225"/>
      <c r="H1100" s="227" t="s">
        <v>19</v>
      </c>
      <c r="I1100" s="229"/>
      <c r="J1100" s="225"/>
      <c r="K1100" s="225"/>
      <c r="L1100" s="230"/>
      <c r="M1100" s="231"/>
      <c r="N1100" s="232"/>
      <c r="O1100" s="232"/>
      <c r="P1100" s="232"/>
      <c r="Q1100" s="232"/>
      <c r="R1100" s="232"/>
      <c r="S1100" s="232"/>
      <c r="T1100" s="23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4" t="s">
        <v>178</v>
      </c>
      <c r="AU1100" s="234" t="s">
        <v>81</v>
      </c>
      <c r="AV1100" s="13" t="s">
        <v>79</v>
      </c>
      <c r="AW1100" s="13" t="s">
        <v>33</v>
      </c>
      <c r="AX1100" s="13" t="s">
        <v>71</v>
      </c>
      <c r="AY1100" s="234" t="s">
        <v>166</v>
      </c>
    </row>
    <row r="1101" s="13" customFormat="1">
      <c r="A1101" s="13"/>
      <c r="B1101" s="224"/>
      <c r="C1101" s="225"/>
      <c r="D1101" s="226" t="s">
        <v>178</v>
      </c>
      <c r="E1101" s="227" t="s">
        <v>19</v>
      </c>
      <c r="F1101" s="228" t="s">
        <v>181</v>
      </c>
      <c r="G1101" s="225"/>
      <c r="H1101" s="227" t="s">
        <v>19</v>
      </c>
      <c r="I1101" s="229"/>
      <c r="J1101" s="225"/>
      <c r="K1101" s="225"/>
      <c r="L1101" s="230"/>
      <c r="M1101" s="231"/>
      <c r="N1101" s="232"/>
      <c r="O1101" s="232"/>
      <c r="P1101" s="232"/>
      <c r="Q1101" s="232"/>
      <c r="R1101" s="232"/>
      <c r="S1101" s="232"/>
      <c r="T1101" s="23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4" t="s">
        <v>178</v>
      </c>
      <c r="AU1101" s="234" t="s">
        <v>81</v>
      </c>
      <c r="AV1101" s="13" t="s">
        <v>79</v>
      </c>
      <c r="AW1101" s="13" t="s">
        <v>33</v>
      </c>
      <c r="AX1101" s="13" t="s">
        <v>71</v>
      </c>
      <c r="AY1101" s="234" t="s">
        <v>166</v>
      </c>
    </row>
    <row r="1102" s="14" customFormat="1">
      <c r="A1102" s="14"/>
      <c r="B1102" s="235"/>
      <c r="C1102" s="236"/>
      <c r="D1102" s="226" t="s">
        <v>178</v>
      </c>
      <c r="E1102" s="237" t="s">
        <v>19</v>
      </c>
      <c r="F1102" s="238" t="s">
        <v>1038</v>
      </c>
      <c r="G1102" s="236"/>
      <c r="H1102" s="239">
        <v>7.5629999999999997</v>
      </c>
      <c r="I1102" s="240"/>
      <c r="J1102" s="236"/>
      <c r="K1102" s="236"/>
      <c r="L1102" s="241"/>
      <c r="M1102" s="242"/>
      <c r="N1102" s="243"/>
      <c r="O1102" s="243"/>
      <c r="P1102" s="243"/>
      <c r="Q1102" s="243"/>
      <c r="R1102" s="243"/>
      <c r="S1102" s="243"/>
      <c r="T1102" s="244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45" t="s">
        <v>178</v>
      </c>
      <c r="AU1102" s="245" t="s">
        <v>81</v>
      </c>
      <c r="AV1102" s="14" t="s">
        <v>81</v>
      </c>
      <c r="AW1102" s="14" t="s">
        <v>33</v>
      </c>
      <c r="AX1102" s="14" t="s">
        <v>71</v>
      </c>
      <c r="AY1102" s="245" t="s">
        <v>166</v>
      </c>
    </row>
    <row r="1103" s="15" customFormat="1">
      <c r="A1103" s="15"/>
      <c r="B1103" s="246"/>
      <c r="C1103" s="247"/>
      <c r="D1103" s="226" t="s">
        <v>178</v>
      </c>
      <c r="E1103" s="248" t="s">
        <v>19</v>
      </c>
      <c r="F1103" s="249" t="s">
        <v>183</v>
      </c>
      <c r="G1103" s="247"/>
      <c r="H1103" s="250">
        <v>7.5629999999999997</v>
      </c>
      <c r="I1103" s="251"/>
      <c r="J1103" s="247"/>
      <c r="K1103" s="247"/>
      <c r="L1103" s="252"/>
      <c r="M1103" s="253"/>
      <c r="N1103" s="254"/>
      <c r="O1103" s="254"/>
      <c r="P1103" s="254"/>
      <c r="Q1103" s="254"/>
      <c r="R1103" s="254"/>
      <c r="S1103" s="254"/>
      <c r="T1103" s="255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56" t="s">
        <v>178</v>
      </c>
      <c r="AU1103" s="256" t="s">
        <v>81</v>
      </c>
      <c r="AV1103" s="15" t="s">
        <v>175</v>
      </c>
      <c r="AW1103" s="15" t="s">
        <v>33</v>
      </c>
      <c r="AX1103" s="15" t="s">
        <v>79</v>
      </c>
      <c r="AY1103" s="256" t="s">
        <v>166</v>
      </c>
    </row>
    <row r="1104" s="2" customFormat="1" ht="16.5" customHeight="1">
      <c r="A1104" s="40"/>
      <c r="B1104" s="41"/>
      <c r="C1104" s="257" t="s">
        <v>632</v>
      </c>
      <c r="D1104" s="257" t="s">
        <v>260</v>
      </c>
      <c r="E1104" s="258" t="s">
        <v>1086</v>
      </c>
      <c r="F1104" s="259" t="s">
        <v>1087</v>
      </c>
      <c r="G1104" s="260" t="s">
        <v>199</v>
      </c>
      <c r="H1104" s="261">
        <v>7.9409999999999998</v>
      </c>
      <c r="I1104" s="262"/>
      <c r="J1104" s="263">
        <f>ROUND(I1104*H1104,2)</f>
        <v>0</v>
      </c>
      <c r="K1104" s="259" t="s">
        <v>19</v>
      </c>
      <c r="L1104" s="264"/>
      <c r="M1104" s="265" t="s">
        <v>19</v>
      </c>
      <c r="N1104" s="266" t="s">
        <v>42</v>
      </c>
      <c r="O1104" s="86"/>
      <c r="P1104" s="215">
        <f>O1104*H1104</f>
        <v>0</v>
      </c>
      <c r="Q1104" s="215">
        <v>0</v>
      </c>
      <c r="R1104" s="215">
        <f>Q1104*H1104</f>
        <v>0</v>
      </c>
      <c r="S1104" s="215">
        <v>0</v>
      </c>
      <c r="T1104" s="216">
        <f>S1104*H1104</f>
        <v>0</v>
      </c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R1104" s="217" t="s">
        <v>267</v>
      </c>
      <c r="AT1104" s="217" t="s">
        <v>260</v>
      </c>
      <c r="AU1104" s="217" t="s">
        <v>81</v>
      </c>
      <c r="AY1104" s="19" t="s">
        <v>166</v>
      </c>
      <c r="BE1104" s="218">
        <f>IF(N1104="základní",J1104,0)</f>
        <v>0</v>
      </c>
      <c r="BF1104" s="218">
        <f>IF(N1104="snížená",J1104,0)</f>
        <v>0</v>
      </c>
      <c r="BG1104" s="218">
        <f>IF(N1104="zákl. přenesená",J1104,0)</f>
        <v>0</v>
      </c>
      <c r="BH1104" s="218">
        <f>IF(N1104="sníž. přenesená",J1104,0)</f>
        <v>0</v>
      </c>
      <c r="BI1104" s="218">
        <f>IF(N1104="nulová",J1104,0)</f>
        <v>0</v>
      </c>
      <c r="BJ1104" s="19" t="s">
        <v>79</v>
      </c>
      <c r="BK1104" s="218">
        <f>ROUND(I1104*H1104,2)</f>
        <v>0</v>
      </c>
      <c r="BL1104" s="19" t="s">
        <v>208</v>
      </c>
      <c r="BM1104" s="217" t="s">
        <v>1088</v>
      </c>
    </row>
    <row r="1105" s="14" customFormat="1">
      <c r="A1105" s="14"/>
      <c r="B1105" s="235"/>
      <c r="C1105" s="236"/>
      <c r="D1105" s="226" t="s">
        <v>178</v>
      </c>
      <c r="E1105" s="237" t="s">
        <v>19</v>
      </c>
      <c r="F1105" s="238" t="s">
        <v>1055</v>
      </c>
      <c r="G1105" s="236"/>
      <c r="H1105" s="239">
        <v>7.9409999999999998</v>
      </c>
      <c r="I1105" s="240"/>
      <c r="J1105" s="236"/>
      <c r="K1105" s="236"/>
      <c r="L1105" s="241"/>
      <c r="M1105" s="242"/>
      <c r="N1105" s="243"/>
      <c r="O1105" s="243"/>
      <c r="P1105" s="243"/>
      <c r="Q1105" s="243"/>
      <c r="R1105" s="243"/>
      <c r="S1105" s="243"/>
      <c r="T1105" s="244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5" t="s">
        <v>178</v>
      </c>
      <c r="AU1105" s="245" t="s">
        <v>81</v>
      </c>
      <c r="AV1105" s="14" t="s">
        <v>81</v>
      </c>
      <c r="AW1105" s="14" t="s">
        <v>33</v>
      </c>
      <c r="AX1105" s="14" t="s">
        <v>71</v>
      </c>
      <c r="AY1105" s="245" t="s">
        <v>166</v>
      </c>
    </row>
    <row r="1106" s="15" customFormat="1">
      <c r="A1106" s="15"/>
      <c r="B1106" s="246"/>
      <c r="C1106" s="247"/>
      <c r="D1106" s="226" t="s">
        <v>178</v>
      </c>
      <c r="E1106" s="248" t="s">
        <v>19</v>
      </c>
      <c r="F1106" s="249" t="s">
        <v>183</v>
      </c>
      <c r="G1106" s="247"/>
      <c r="H1106" s="250">
        <v>7.9409999999999998</v>
      </c>
      <c r="I1106" s="251"/>
      <c r="J1106" s="247"/>
      <c r="K1106" s="247"/>
      <c r="L1106" s="252"/>
      <c r="M1106" s="253"/>
      <c r="N1106" s="254"/>
      <c r="O1106" s="254"/>
      <c r="P1106" s="254"/>
      <c r="Q1106" s="254"/>
      <c r="R1106" s="254"/>
      <c r="S1106" s="254"/>
      <c r="T1106" s="255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56" t="s">
        <v>178</v>
      </c>
      <c r="AU1106" s="256" t="s">
        <v>81</v>
      </c>
      <c r="AV1106" s="15" t="s">
        <v>175</v>
      </c>
      <c r="AW1106" s="15" t="s">
        <v>33</v>
      </c>
      <c r="AX1106" s="15" t="s">
        <v>79</v>
      </c>
      <c r="AY1106" s="256" t="s">
        <v>166</v>
      </c>
    </row>
    <row r="1107" s="2" customFormat="1" ht="24.15" customHeight="1">
      <c r="A1107" s="40"/>
      <c r="B1107" s="41"/>
      <c r="C1107" s="206" t="s">
        <v>1089</v>
      </c>
      <c r="D1107" s="206" t="s">
        <v>170</v>
      </c>
      <c r="E1107" s="207" t="s">
        <v>1090</v>
      </c>
      <c r="F1107" s="208" t="s">
        <v>1091</v>
      </c>
      <c r="G1107" s="209" t="s">
        <v>199</v>
      </c>
      <c r="H1107" s="210">
        <v>15.050000000000001</v>
      </c>
      <c r="I1107" s="211"/>
      <c r="J1107" s="212">
        <f>ROUND(I1107*H1107,2)</f>
        <v>0</v>
      </c>
      <c r="K1107" s="208" t="s">
        <v>174</v>
      </c>
      <c r="L1107" s="46"/>
      <c r="M1107" s="213" t="s">
        <v>19</v>
      </c>
      <c r="N1107" s="214" t="s">
        <v>42</v>
      </c>
      <c r="O1107" s="86"/>
      <c r="P1107" s="215">
        <f>O1107*H1107</f>
        <v>0</v>
      </c>
      <c r="Q1107" s="215">
        <v>0.0060000000000000001</v>
      </c>
      <c r="R1107" s="215">
        <f>Q1107*H1107</f>
        <v>0.090300000000000005</v>
      </c>
      <c r="S1107" s="215">
        <v>0</v>
      </c>
      <c r="T1107" s="216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17" t="s">
        <v>208</v>
      </c>
      <c r="AT1107" s="217" t="s">
        <v>170</v>
      </c>
      <c r="AU1107" s="217" t="s">
        <v>81</v>
      </c>
      <c r="AY1107" s="19" t="s">
        <v>166</v>
      </c>
      <c r="BE1107" s="218">
        <f>IF(N1107="základní",J1107,0)</f>
        <v>0</v>
      </c>
      <c r="BF1107" s="218">
        <f>IF(N1107="snížená",J1107,0)</f>
        <v>0</v>
      </c>
      <c r="BG1107" s="218">
        <f>IF(N1107="zákl. přenesená",J1107,0)</f>
        <v>0</v>
      </c>
      <c r="BH1107" s="218">
        <f>IF(N1107="sníž. přenesená",J1107,0)</f>
        <v>0</v>
      </c>
      <c r="BI1107" s="218">
        <f>IF(N1107="nulová",J1107,0)</f>
        <v>0</v>
      </c>
      <c r="BJ1107" s="19" t="s">
        <v>79</v>
      </c>
      <c r="BK1107" s="218">
        <f>ROUND(I1107*H1107,2)</f>
        <v>0</v>
      </c>
      <c r="BL1107" s="19" t="s">
        <v>208</v>
      </c>
      <c r="BM1107" s="217" t="s">
        <v>1092</v>
      </c>
    </row>
    <row r="1108" s="2" customFormat="1">
      <c r="A1108" s="40"/>
      <c r="B1108" s="41"/>
      <c r="C1108" s="42"/>
      <c r="D1108" s="219" t="s">
        <v>176</v>
      </c>
      <c r="E1108" s="42"/>
      <c r="F1108" s="220" t="s">
        <v>1093</v>
      </c>
      <c r="G1108" s="42"/>
      <c r="H1108" s="42"/>
      <c r="I1108" s="221"/>
      <c r="J1108" s="42"/>
      <c r="K1108" s="42"/>
      <c r="L1108" s="46"/>
      <c r="M1108" s="222"/>
      <c r="N1108" s="223"/>
      <c r="O1108" s="86"/>
      <c r="P1108" s="86"/>
      <c r="Q1108" s="86"/>
      <c r="R1108" s="86"/>
      <c r="S1108" s="86"/>
      <c r="T1108" s="87"/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T1108" s="19" t="s">
        <v>176</v>
      </c>
      <c r="AU1108" s="19" t="s">
        <v>81</v>
      </c>
    </row>
    <row r="1109" s="13" customFormat="1">
      <c r="A1109" s="13"/>
      <c r="B1109" s="224"/>
      <c r="C1109" s="225"/>
      <c r="D1109" s="226" t="s">
        <v>178</v>
      </c>
      <c r="E1109" s="227" t="s">
        <v>19</v>
      </c>
      <c r="F1109" s="228" t="s">
        <v>179</v>
      </c>
      <c r="G1109" s="225"/>
      <c r="H1109" s="227" t="s">
        <v>19</v>
      </c>
      <c r="I1109" s="229"/>
      <c r="J1109" s="225"/>
      <c r="K1109" s="225"/>
      <c r="L1109" s="230"/>
      <c r="M1109" s="231"/>
      <c r="N1109" s="232"/>
      <c r="O1109" s="232"/>
      <c r="P1109" s="232"/>
      <c r="Q1109" s="232"/>
      <c r="R1109" s="232"/>
      <c r="S1109" s="232"/>
      <c r="T1109" s="23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4" t="s">
        <v>178</v>
      </c>
      <c r="AU1109" s="234" t="s">
        <v>81</v>
      </c>
      <c r="AV1109" s="13" t="s">
        <v>79</v>
      </c>
      <c r="AW1109" s="13" t="s">
        <v>33</v>
      </c>
      <c r="AX1109" s="13" t="s">
        <v>71</v>
      </c>
      <c r="AY1109" s="234" t="s">
        <v>166</v>
      </c>
    </row>
    <row r="1110" s="13" customFormat="1">
      <c r="A1110" s="13"/>
      <c r="B1110" s="224"/>
      <c r="C1110" s="225"/>
      <c r="D1110" s="226" t="s">
        <v>178</v>
      </c>
      <c r="E1110" s="227" t="s">
        <v>19</v>
      </c>
      <c r="F1110" s="228" t="s">
        <v>181</v>
      </c>
      <c r="G1110" s="225"/>
      <c r="H1110" s="227" t="s">
        <v>19</v>
      </c>
      <c r="I1110" s="229"/>
      <c r="J1110" s="225"/>
      <c r="K1110" s="225"/>
      <c r="L1110" s="230"/>
      <c r="M1110" s="231"/>
      <c r="N1110" s="232"/>
      <c r="O1110" s="232"/>
      <c r="P1110" s="232"/>
      <c r="Q1110" s="232"/>
      <c r="R1110" s="232"/>
      <c r="S1110" s="232"/>
      <c r="T1110" s="23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4" t="s">
        <v>178</v>
      </c>
      <c r="AU1110" s="234" t="s">
        <v>81</v>
      </c>
      <c r="AV1110" s="13" t="s">
        <v>79</v>
      </c>
      <c r="AW1110" s="13" t="s">
        <v>33</v>
      </c>
      <c r="AX1110" s="13" t="s">
        <v>71</v>
      </c>
      <c r="AY1110" s="234" t="s">
        <v>166</v>
      </c>
    </row>
    <row r="1111" s="14" customFormat="1">
      <c r="A1111" s="14"/>
      <c r="B1111" s="235"/>
      <c r="C1111" s="236"/>
      <c r="D1111" s="226" t="s">
        <v>178</v>
      </c>
      <c r="E1111" s="237" t="s">
        <v>19</v>
      </c>
      <c r="F1111" s="238" t="s">
        <v>1094</v>
      </c>
      <c r="G1111" s="236"/>
      <c r="H1111" s="239">
        <v>15.050000000000001</v>
      </c>
      <c r="I1111" s="240"/>
      <c r="J1111" s="236"/>
      <c r="K1111" s="236"/>
      <c r="L1111" s="241"/>
      <c r="M1111" s="242"/>
      <c r="N1111" s="243"/>
      <c r="O1111" s="243"/>
      <c r="P1111" s="243"/>
      <c r="Q1111" s="243"/>
      <c r="R1111" s="243"/>
      <c r="S1111" s="243"/>
      <c r="T1111" s="244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5" t="s">
        <v>178</v>
      </c>
      <c r="AU1111" s="245" t="s">
        <v>81</v>
      </c>
      <c r="AV1111" s="14" t="s">
        <v>81</v>
      </c>
      <c r="AW1111" s="14" t="s">
        <v>33</v>
      </c>
      <c r="AX1111" s="14" t="s">
        <v>71</v>
      </c>
      <c r="AY1111" s="245" t="s">
        <v>166</v>
      </c>
    </row>
    <row r="1112" s="15" customFormat="1">
      <c r="A1112" s="15"/>
      <c r="B1112" s="246"/>
      <c r="C1112" s="247"/>
      <c r="D1112" s="226" t="s">
        <v>178</v>
      </c>
      <c r="E1112" s="248" t="s">
        <v>19</v>
      </c>
      <c r="F1112" s="249" t="s">
        <v>183</v>
      </c>
      <c r="G1112" s="247"/>
      <c r="H1112" s="250">
        <v>15.050000000000001</v>
      </c>
      <c r="I1112" s="251"/>
      <c r="J1112" s="247"/>
      <c r="K1112" s="247"/>
      <c r="L1112" s="252"/>
      <c r="M1112" s="253"/>
      <c r="N1112" s="254"/>
      <c r="O1112" s="254"/>
      <c r="P1112" s="254"/>
      <c r="Q1112" s="254"/>
      <c r="R1112" s="254"/>
      <c r="S1112" s="254"/>
      <c r="T1112" s="255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56" t="s">
        <v>178</v>
      </c>
      <c r="AU1112" s="256" t="s">
        <v>81</v>
      </c>
      <c r="AV1112" s="15" t="s">
        <v>175</v>
      </c>
      <c r="AW1112" s="15" t="s">
        <v>33</v>
      </c>
      <c r="AX1112" s="15" t="s">
        <v>79</v>
      </c>
      <c r="AY1112" s="256" t="s">
        <v>166</v>
      </c>
    </row>
    <row r="1113" s="2" customFormat="1" ht="16.5" customHeight="1">
      <c r="A1113" s="40"/>
      <c r="B1113" s="41"/>
      <c r="C1113" s="257" t="s">
        <v>636</v>
      </c>
      <c r="D1113" s="257" t="s">
        <v>260</v>
      </c>
      <c r="E1113" s="258" t="s">
        <v>1095</v>
      </c>
      <c r="F1113" s="259" t="s">
        <v>1096</v>
      </c>
      <c r="G1113" s="260" t="s">
        <v>199</v>
      </c>
      <c r="H1113" s="261">
        <v>15.050000000000001</v>
      </c>
      <c r="I1113" s="262"/>
      <c r="J1113" s="263">
        <f>ROUND(I1113*H1113,2)</f>
        <v>0</v>
      </c>
      <c r="K1113" s="259" t="s">
        <v>174</v>
      </c>
      <c r="L1113" s="264"/>
      <c r="M1113" s="265" t="s">
        <v>19</v>
      </c>
      <c r="N1113" s="266" t="s">
        <v>42</v>
      </c>
      <c r="O1113" s="86"/>
      <c r="P1113" s="215">
        <f>O1113*H1113</f>
        <v>0</v>
      </c>
      <c r="Q1113" s="215">
        <v>0.002</v>
      </c>
      <c r="R1113" s="215">
        <f>Q1113*H1113</f>
        <v>0.030100000000000002</v>
      </c>
      <c r="S1113" s="215">
        <v>0</v>
      </c>
      <c r="T1113" s="216">
        <f>S1113*H1113</f>
        <v>0</v>
      </c>
      <c r="U1113" s="40"/>
      <c r="V1113" s="40"/>
      <c r="W1113" s="40"/>
      <c r="X1113" s="40"/>
      <c r="Y1113" s="40"/>
      <c r="Z1113" s="40"/>
      <c r="AA1113" s="40"/>
      <c r="AB1113" s="40"/>
      <c r="AC1113" s="40"/>
      <c r="AD1113" s="40"/>
      <c r="AE1113" s="40"/>
      <c r="AR1113" s="217" t="s">
        <v>267</v>
      </c>
      <c r="AT1113" s="217" t="s">
        <v>260</v>
      </c>
      <c r="AU1113" s="217" t="s">
        <v>81</v>
      </c>
      <c r="AY1113" s="19" t="s">
        <v>166</v>
      </c>
      <c r="BE1113" s="218">
        <f>IF(N1113="základní",J1113,0)</f>
        <v>0</v>
      </c>
      <c r="BF1113" s="218">
        <f>IF(N1113="snížená",J1113,0)</f>
        <v>0</v>
      </c>
      <c r="BG1113" s="218">
        <f>IF(N1113="zákl. přenesená",J1113,0)</f>
        <v>0</v>
      </c>
      <c r="BH1113" s="218">
        <f>IF(N1113="sníž. přenesená",J1113,0)</f>
        <v>0</v>
      </c>
      <c r="BI1113" s="218">
        <f>IF(N1113="nulová",J1113,0)</f>
        <v>0</v>
      </c>
      <c r="BJ1113" s="19" t="s">
        <v>79</v>
      </c>
      <c r="BK1113" s="218">
        <f>ROUND(I1113*H1113,2)</f>
        <v>0</v>
      </c>
      <c r="BL1113" s="19" t="s">
        <v>208</v>
      </c>
      <c r="BM1113" s="217" t="s">
        <v>1097</v>
      </c>
    </row>
    <row r="1114" s="2" customFormat="1" ht="24.15" customHeight="1">
      <c r="A1114" s="40"/>
      <c r="B1114" s="41"/>
      <c r="C1114" s="206" t="s">
        <v>1098</v>
      </c>
      <c r="D1114" s="206" t="s">
        <v>170</v>
      </c>
      <c r="E1114" s="207" t="s">
        <v>1099</v>
      </c>
      <c r="F1114" s="208" t="s">
        <v>1100</v>
      </c>
      <c r="G1114" s="209" t="s">
        <v>199</v>
      </c>
      <c r="H1114" s="210">
        <v>7.5629999999999997</v>
      </c>
      <c r="I1114" s="211"/>
      <c r="J1114" s="212">
        <f>ROUND(I1114*H1114,2)</f>
        <v>0</v>
      </c>
      <c r="K1114" s="208" t="s">
        <v>174</v>
      </c>
      <c r="L1114" s="46"/>
      <c r="M1114" s="213" t="s">
        <v>19</v>
      </c>
      <c r="N1114" s="214" t="s">
        <v>42</v>
      </c>
      <c r="O1114" s="86"/>
      <c r="P1114" s="215">
        <f>O1114*H1114</f>
        <v>0</v>
      </c>
      <c r="Q1114" s="215">
        <v>0</v>
      </c>
      <c r="R1114" s="215">
        <f>Q1114*H1114</f>
        <v>0</v>
      </c>
      <c r="S1114" s="215">
        <v>0</v>
      </c>
      <c r="T1114" s="216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17" t="s">
        <v>208</v>
      </c>
      <c r="AT1114" s="217" t="s">
        <v>170</v>
      </c>
      <c r="AU1114" s="217" t="s">
        <v>81</v>
      </c>
      <c r="AY1114" s="19" t="s">
        <v>166</v>
      </c>
      <c r="BE1114" s="218">
        <f>IF(N1114="základní",J1114,0)</f>
        <v>0</v>
      </c>
      <c r="BF1114" s="218">
        <f>IF(N1114="snížená",J1114,0)</f>
        <v>0</v>
      </c>
      <c r="BG1114" s="218">
        <f>IF(N1114="zákl. přenesená",J1114,0)</f>
        <v>0</v>
      </c>
      <c r="BH1114" s="218">
        <f>IF(N1114="sníž. přenesená",J1114,0)</f>
        <v>0</v>
      </c>
      <c r="BI1114" s="218">
        <f>IF(N1114="nulová",J1114,0)</f>
        <v>0</v>
      </c>
      <c r="BJ1114" s="19" t="s">
        <v>79</v>
      </c>
      <c r="BK1114" s="218">
        <f>ROUND(I1114*H1114,2)</f>
        <v>0</v>
      </c>
      <c r="BL1114" s="19" t="s">
        <v>208</v>
      </c>
      <c r="BM1114" s="217" t="s">
        <v>1101</v>
      </c>
    </row>
    <row r="1115" s="2" customFormat="1">
      <c r="A1115" s="40"/>
      <c r="B1115" s="41"/>
      <c r="C1115" s="42"/>
      <c r="D1115" s="219" t="s">
        <v>176</v>
      </c>
      <c r="E1115" s="42"/>
      <c r="F1115" s="220" t="s">
        <v>1102</v>
      </c>
      <c r="G1115" s="42"/>
      <c r="H1115" s="42"/>
      <c r="I1115" s="221"/>
      <c r="J1115" s="42"/>
      <c r="K1115" s="42"/>
      <c r="L1115" s="46"/>
      <c r="M1115" s="222"/>
      <c r="N1115" s="223"/>
      <c r="O1115" s="86"/>
      <c r="P1115" s="86"/>
      <c r="Q1115" s="86"/>
      <c r="R1115" s="86"/>
      <c r="S1115" s="86"/>
      <c r="T1115" s="87"/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T1115" s="19" t="s">
        <v>176</v>
      </c>
      <c r="AU1115" s="19" t="s">
        <v>81</v>
      </c>
    </row>
    <row r="1116" s="13" customFormat="1">
      <c r="A1116" s="13"/>
      <c r="B1116" s="224"/>
      <c r="C1116" s="225"/>
      <c r="D1116" s="226" t="s">
        <v>178</v>
      </c>
      <c r="E1116" s="227" t="s">
        <v>19</v>
      </c>
      <c r="F1116" s="228" t="s">
        <v>179</v>
      </c>
      <c r="G1116" s="225"/>
      <c r="H1116" s="227" t="s">
        <v>19</v>
      </c>
      <c r="I1116" s="229"/>
      <c r="J1116" s="225"/>
      <c r="K1116" s="225"/>
      <c r="L1116" s="230"/>
      <c r="M1116" s="231"/>
      <c r="N1116" s="232"/>
      <c r="O1116" s="232"/>
      <c r="P1116" s="232"/>
      <c r="Q1116" s="232"/>
      <c r="R1116" s="232"/>
      <c r="S1116" s="232"/>
      <c r="T1116" s="23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4" t="s">
        <v>178</v>
      </c>
      <c r="AU1116" s="234" t="s">
        <v>81</v>
      </c>
      <c r="AV1116" s="13" t="s">
        <v>79</v>
      </c>
      <c r="AW1116" s="13" t="s">
        <v>33</v>
      </c>
      <c r="AX1116" s="13" t="s">
        <v>71</v>
      </c>
      <c r="AY1116" s="234" t="s">
        <v>166</v>
      </c>
    </row>
    <row r="1117" s="13" customFormat="1">
      <c r="A1117" s="13"/>
      <c r="B1117" s="224"/>
      <c r="C1117" s="225"/>
      <c r="D1117" s="226" t="s">
        <v>178</v>
      </c>
      <c r="E1117" s="227" t="s">
        <v>19</v>
      </c>
      <c r="F1117" s="228" t="s">
        <v>181</v>
      </c>
      <c r="G1117" s="225"/>
      <c r="H1117" s="227" t="s">
        <v>19</v>
      </c>
      <c r="I1117" s="229"/>
      <c r="J1117" s="225"/>
      <c r="K1117" s="225"/>
      <c r="L1117" s="230"/>
      <c r="M1117" s="231"/>
      <c r="N1117" s="232"/>
      <c r="O1117" s="232"/>
      <c r="P1117" s="232"/>
      <c r="Q1117" s="232"/>
      <c r="R1117" s="232"/>
      <c r="S1117" s="232"/>
      <c r="T1117" s="23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4" t="s">
        <v>178</v>
      </c>
      <c r="AU1117" s="234" t="s">
        <v>81</v>
      </c>
      <c r="AV1117" s="13" t="s">
        <v>79</v>
      </c>
      <c r="AW1117" s="13" t="s">
        <v>33</v>
      </c>
      <c r="AX1117" s="13" t="s">
        <v>71</v>
      </c>
      <c r="AY1117" s="234" t="s">
        <v>166</v>
      </c>
    </row>
    <row r="1118" s="14" customFormat="1">
      <c r="A1118" s="14"/>
      <c r="B1118" s="235"/>
      <c r="C1118" s="236"/>
      <c r="D1118" s="226" t="s">
        <v>178</v>
      </c>
      <c r="E1118" s="237" t="s">
        <v>19</v>
      </c>
      <c r="F1118" s="238" t="s">
        <v>1038</v>
      </c>
      <c r="G1118" s="236"/>
      <c r="H1118" s="239">
        <v>7.5629999999999997</v>
      </c>
      <c r="I1118" s="240"/>
      <c r="J1118" s="236"/>
      <c r="K1118" s="236"/>
      <c r="L1118" s="241"/>
      <c r="M1118" s="242"/>
      <c r="N1118" s="243"/>
      <c r="O1118" s="243"/>
      <c r="P1118" s="243"/>
      <c r="Q1118" s="243"/>
      <c r="R1118" s="243"/>
      <c r="S1118" s="243"/>
      <c r="T1118" s="244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5" t="s">
        <v>178</v>
      </c>
      <c r="AU1118" s="245" t="s">
        <v>81</v>
      </c>
      <c r="AV1118" s="14" t="s">
        <v>81</v>
      </c>
      <c r="AW1118" s="14" t="s">
        <v>33</v>
      </c>
      <c r="AX1118" s="14" t="s">
        <v>71</v>
      </c>
      <c r="AY1118" s="245" t="s">
        <v>166</v>
      </c>
    </row>
    <row r="1119" s="15" customFormat="1">
      <c r="A1119" s="15"/>
      <c r="B1119" s="246"/>
      <c r="C1119" s="247"/>
      <c r="D1119" s="226" t="s">
        <v>178</v>
      </c>
      <c r="E1119" s="248" t="s">
        <v>19</v>
      </c>
      <c r="F1119" s="249" t="s">
        <v>183</v>
      </c>
      <c r="G1119" s="247"/>
      <c r="H1119" s="250">
        <v>7.5629999999999997</v>
      </c>
      <c r="I1119" s="251"/>
      <c r="J1119" s="247"/>
      <c r="K1119" s="247"/>
      <c r="L1119" s="252"/>
      <c r="M1119" s="253"/>
      <c r="N1119" s="254"/>
      <c r="O1119" s="254"/>
      <c r="P1119" s="254"/>
      <c r="Q1119" s="254"/>
      <c r="R1119" s="254"/>
      <c r="S1119" s="254"/>
      <c r="T1119" s="255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56" t="s">
        <v>178</v>
      </c>
      <c r="AU1119" s="256" t="s">
        <v>81</v>
      </c>
      <c r="AV1119" s="15" t="s">
        <v>175</v>
      </c>
      <c r="AW1119" s="15" t="s">
        <v>33</v>
      </c>
      <c r="AX1119" s="15" t="s">
        <v>79</v>
      </c>
      <c r="AY1119" s="256" t="s">
        <v>166</v>
      </c>
    </row>
    <row r="1120" s="2" customFormat="1" ht="16.5" customHeight="1">
      <c r="A1120" s="40"/>
      <c r="B1120" s="41"/>
      <c r="C1120" s="257" t="s">
        <v>642</v>
      </c>
      <c r="D1120" s="257" t="s">
        <v>260</v>
      </c>
      <c r="E1120" s="258" t="s">
        <v>1103</v>
      </c>
      <c r="F1120" s="259" t="s">
        <v>1104</v>
      </c>
      <c r="G1120" s="260" t="s">
        <v>199</v>
      </c>
      <c r="H1120" s="261">
        <v>8.8149999999999995</v>
      </c>
      <c r="I1120" s="262"/>
      <c r="J1120" s="263">
        <f>ROUND(I1120*H1120,2)</f>
        <v>0</v>
      </c>
      <c r="K1120" s="259" t="s">
        <v>174</v>
      </c>
      <c r="L1120" s="264"/>
      <c r="M1120" s="265" t="s">
        <v>19</v>
      </c>
      <c r="N1120" s="266" t="s">
        <v>42</v>
      </c>
      <c r="O1120" s="86"/>
      <c r="P1120" s="215">
        <f>O1120*H1120</f>
        <v>0</v>
      </c>
      <c r="Q1120" s="215">
        <v>0.00060999999999999997</v>
      </c>
      <c r="R1120" s="215">
        <f>Q1120*H1120</f>
        <v>0.0053771499999999998</v>
      </c>
      <c r="S1120" s="215">
        <v>0</v>
      </c>
      <c r="T1120" s="216">
        <f>S1120*H1120</f>
        <v>0</v>
      </c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R1120" s="217" t="s">
        <v>267</v>
      </c>
      <c r="AT1120" s="217" t="s">
        <v>260</v>
      </c>
      <c r="AU1120" s="217" t="s">
        <v>81</v>
      </c>
      <c r="AY1120" s="19" t="s">
        <v>166</v>
      </c>
      <c r="BE1120" s="218">
        <f>IF(N1120="základní",J1120,0)</f>
        <v>0</v>
      </c>
      <c r="BF1120" s="218">
        <f>IF(N1120="snížená",J1120,0)</f>
        <v>0</v>
      </c>
      <c r="BG1120" s="218">
        <f>IF(N1120="zákl. přenesená",J1120,0)</f>
        <v>0</v>
      </c>
      <c r="BH1120" s="218">
        <f>IF(N1120="sníž. přenesená",J1120,0)</f>
        <v>0</v>
      </c>
      <c r="BI1120" s="218">
        <f>IF(N1120="nulová",J1120,0)</f>
        <v>0</v>
      </c>
      <c r="BJ1120" s="19" t="s">
        <v>79</v>
      </c>
      <c r="BK1120" s="218">
        <f>ROUND(I1120*H1120,2)</f>
        <v>0</v>
      </c>
      <c r="BL1120" s="19" t="s">
        <v>208</v>
      </c>
      <c r="BM1120" s="217" t="s">
        <v>1105</v>
      </c>
    </row>
    <row r="1121" s="14" customFormat="1">
      <c r="A1121" s="14"/>
      <c r="B1121" s="235"/>
      <c r="C1121" s="236"/>
      <c r="D1121" s="226" t="s">
        <v>178</v>
      </c>
      <c r="E1121" s="237" t="s">
        <v>19</v>
      </c>
      <c r="F1121" s="238" t="s">
        <v>1106</v>
      </c>
      <c r="G1121" s="236"/>
      <c r="H1121" s="239">
        <v>8.8149999999999995</v>
      </c>
      <c r="I1121" s="240"/>
      <c r="J1121" s="236"/>
      <c r="K1121" s="236"/>
      <c r="L1121" s="241"/>
      <c r="M1121" s="242"/>
      <c r="N1121" s="243"/>
      <c r="O1121" s="243"/>
      <c r="P1121" s="243"/>
      <c r="Q1121" s="243"/>
      <c r="R1121" s="243"/>
      <c r="S1121" s="243"/>
      <c r="T1121" s="244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5" t="s">
        <v>178</v>
      </c>
      <c r="AU1121" s="245" t="s">
        <v>81</v>
      </c>
      <c r="AV1121" s="14" t="s">
        <v>81</v>
      </c>
      <c r="AW1121" s="14" t="s">
        <v>33</v>
      </c>
      <c r="AX1121" s="14" t="s">
        <v>71</v>
      </c>
      <c r="AY1121" s="245" t="s">
        <v>166</v>
      </c>
    </row>
    <row r="1122" s="15" customFormat="1">
      <c r="A1122" s="15"/>
      <c r="B1122" s="246"/>
      <c r="C1122" s="247"/>
      <c r="D1122" s="226" t="s">
        <v>178</v>
      </c>
      <c r="E1122" s="248" t="s">
        <v>19</v>
      </c>
      <c r="F1122" s="249" t="s">
        <v>183</v>
      </c>
      <c r="G1122" s="247"/>
      <c r="H1122" s="250">
        <v>8.8149999999999995</v>
      </c>
      <c r="I1122" s="251"/>
      <c r="J1122" s="247"/>
      <c r="K1122" s="247"/>
      <c r="L1122" s="252"/>
      <c r="M1122" s="253"/>
      <c r="N1122" s="254"/>
      <c r="O1122" s="254"/>
      <c r="P1122" s="254"/>
      <c r="Q1122" s="254"/>
      <c r="R1122" s="254"/>
      <c r="S1122" s="254"/>
      <c r="T1122" s="255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56" t="s">
        <v>178</v>
      </c>
      <c r="AU1122" s="256" t="s">
        <v>81</v>
      </c>
      <c r="AV1122" s="15" t="s">
        <v>175</v>
      </c>
      <c r="AW1122" s="15" t="s">
        <v>33</v>
      </c>
      <c r="AX1122" s="15" t="s">
        <v>79</v>
      </c>
      <c r="AY1122" s="256" t="s">
        <v>166</v>
      </c>
    </row>
    <row r="1123" s="2" customFormat="1" ht="24.15" customHeight="1">
      <c r="A1123" s="40"/>
      <c r="B1123" s="41"/>
      <c r="C1123" s="206" t="s">
        <v>1107</v>
      </c>
      <c r="D1123" s="206" t="s">
        <v>170</v>
      </c>
      <c r="E1123" s="207" t="s">
        <v>1108</v>
      </c>
      <c r="F1123" s="208" t="s">
        <v>1109</v>
      </c>
      <c r="G1123" s="209" t="s">
        <v>1003</v>
      </c>
      <c r="H1123" s="278"/>
      <c r="I1123" s="211"/>
      <c r="J1123" s="212">
        <f>ROUND(I1123*H1123,2)</f>
        <v>0</v>
      </c>
      <c r="K1123" s="208" t="s">
        <v>174</v>
      </c>
      <c r="L1123" s="46"/>
      <c r="M1123" s="213" t="s">
        <v>19</v>
      </c>
      <c r="N1123" s="214" t="s">
        <v>42</v>
      </c>
      <c r="O1123" s="86"/>
      <c r="P1123" s="215">
        <f>O1123*H1123</f>
        <v>0</v>
      </c>
      <c r="Q1123" s="215">
        <v>0</v>
      </c>
      <c r="R1123" s="215">
        <f>Q1123*H1123</f>
        <v>0</v>
      </c>
      <c r="S1123" s="215">
        <v>0</v>
      </c>
      <c r="T1123" s="216">
        <f>S1123*H1123</f>
        <v>0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17" t="s">
        <v>208</v>
      </c>
      <c r="AT1123" s="217" t="s">
        <v>170</v>
      </c>
      <c r="AU1123" s="217" t="s">
        <v>81</v>
      </c>
      <c r="AY1123" s="19" t="s">
        <v>166</v>
      </c>
      <c r="BE1123" s="218">
        <f>IF(N1123="základní",J1123,0)</f>
        <v>0</v>
      </c>
      <c r="BF1123" s="218">
        <f>IF(N1123="snížená",J1123,0)</f>
        <v>0</v>
      </c>
      <c r="BG1123" s="218">
        <f>IF(N1123="zákl. přenesená",J1123,0)</f>
        <v>0</v>
      </c>
      <c r="BH1123" s="218">
        <f>IF(N1123="sníž. přenesená",J1123,0)</f>
        <v>0</v>
      </c>
      <c r="BI1123" s="218">
        <f>IF(N1123="nulová",J1123,0)</f>
        <v>0</v>
      </c>
      <c r="BJ1123" s="19" t="s">
        <v>79</v>
      </c>
      <c r="BK1123" s="218">
        <f>ROUND(I1123*H1123,2)</f>
        <v>0</v>
      </c>
      <c r="BL1123" s="19" t="s">
        <v>208</v>
      </c>
      <c r="BM1123" s="217" t="s">
        <v>1110</v>
      </c>
    </row>
    <row r="1124" s="2" customFormat="1">
      <c r="A1124" s="40"/>
      <c r="B1124" s="41"/>
      <c r="C1124" s="42"/>
      <c r="D1124" s="219" t="s">
        <v>176</v>
      </c>
      <c r="E1124" s="42"/>
      <c r="F1124" s="220" t="s">
        <v>1111</v>
      </c>
      <c r="G1124" s="42"/>
      <c r="H1124" s="42"/>
      <c r="I1124" s="221"/>
      <c r="J1124" s="42"/>
      <c r="K1124" s="42"/>
      <c r="L1124" s="46"/>
      <c r="M1124" s="222"/>
      <c r="N1124" s="223"/>
      <c r="O1124" s="86"/>
      <c r="P1124" s="86"/>
      <c r="Q1124" s="86"/>
      <c r="R1124" s="86"/>
      <c r="S1124" s="86"/>
      <c r="T1124" s="87"/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T1124" s="19" t="s">
        <v>176</v>
      </c>
      <c r="AU1124" s="19" t="s">
        <v>81</v>
      </c>
    </row>
    <row r="1125" s="12" customFormat="1" ht="22.8" customHeight="1">
      <c r="A1125" s="12"/>
      <c r="B1125" s="190"/>
      <c r="C1125" s="191"/>
      <c r="D1125" s="192" t="s">
        <v>70</v>
      </c>
      <c r="E1125" s="204" t="s">
        <v>1112</v>
      </c>
      <c r="F1125" s="204" t="s">
        <v>1113</v>
      </c>
      <c r="G1125" s="191"/>
      <c r="H1125" s="191"/>
      <c r="I1125" s="194"/>
      <c r="J1125" s="205">
        <f>BK1125</f>
        <v>0</v>
      </c>
      <c r="K1125" s="191"/>
      <c r="L1125" s="196"/>
      <c r="M1125" s="197"/>
      <c r="N1125" s="198"/>
      <c r="O1125" s="198"/>
      <c r="P1125" s="199">
        <f>SUM(P1126:P1140)</f>
        <v>0</v>
      </c>
      <c r="Q1125" s="198"/>
      <c r="R1125" s="199">
        <f>SUM(R1126:R1140)</f>
        <v>0</v>
      </c>
      <c r="S1125" s="198"/>
      <c r="T1125" s="200">
        <f>SUM(T1126:T1140)</f>
        <v>0.001</v>
      </c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R1125" s="201" t="s">
        <v>81</v>
      </c>
      <c r="AT1125" s="202" t="s">
        <v>70</v>
      </c>
      <c r="AU1125" s="202" t="s">
        <v>79</v>
      </c>
      <c r="AY1125" s="201" t="s">
        <v>166</v>
      </c>
      <c r="BK1125" s="203">
        <f>SUM(BK1126:BK1140)</f>
        <v>0</v>
      </c>
    </row>
    <row r="1126" s="2" customFormat="1" ht="16.5" customHeight="1">
      <c r="A1126" s="40"/>
      <c r="B1126" s="41"/>
      <c r="C1126" s="206" t="s">
        <v>647</v>
      </c>
      <c r="D1126" s="206" t="s">
        <v>170</v>
      </c>
      <c r="E1126" s="207" t="s">
        <v>1114</v>
      </c>
      <c r="F1126" s="208" t="s">
        <v>1115</v>
      </c>
      <c r="G1126" s="209" t="s">
        <v>339</v>
      </c>
      <c r="H1126" s="210">
        <v>7</v>
      </c>
      <c r="I1126" s="211"/>
      <c r="J1126" s="212">
        <f>ROUND(I1126*H1126,2)</f>
        <v>0</v>
      </c>
      <c r="K1126" s="208" t="s">
        <v>174</v>
      </c>
      <c r="L1126" s="46"/>
      <c r="M1126" s="213" t="s">
        <v>19</v>
      </c>
      <c r="N1126" s="214" t="s">
        <v>42</v>
      </c>
      <c r="O1126" s="86"/>
      <c r="P1126" s="215">
        <f>O1126*H1126</f>
        <v>0</v>
      </c>
      <c r="Q1126" s="215">
        <v>0</v>
      </c>
      <c r="R1126" s="215">
        <f>Q1126*H1126</f>
        <v>0</v>
      </c>
      <c r="S1126" s="215">
        <v>0</v>
      </c>
      <c r="T1126" s="216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17" t="s">
        <v>208</v>
      </c>
      <c r="AT1126" s="217" t="s">
        <v>170</v>
      </c>
      <c r="AU1126" s="217" t="s">
        <v>81</v>
      </c>
      <c r="AY1126" s="19" t="s">
        <v>166</v>
      </c>
      <c r="BE1126" s="218">
        <f>IF(N1126="základní",J1126,0)</f>
        <v>0</v>
      </c>
      <c r="BF1126" s="218">
        <f>IF(N1126="snížená",J1126,0)</f>
        <v>0</v>
      </c>
      <c r="BG1126" s="218">
        <f>IF(N1126="zákl. přenesená",J1126,0)</f>
        <v>0</v>
      </c>
      <c r="BH1126" s="218">
        <f>IF(N1126="sníž. přenesená",J1126,0)</f>
        <v>0</v>
      </c>
      <c r="BI1126" s="218">
        <f>IF(N1126="nulová",J1126,0)</f>
        <v>0</v>
      </c>
      <c r="BJ1126" s="19" t="s">
        <v>79</v>
      </c>
      <c r="BK1126" s="218">
        <f>ROUND(I1126*H1126,2)</f>
        <v>0</v>
      </c>
      <c r="BL1126" s="19" t="s">
        <v>208</v>
      </c>
      <c r="BM1126" s="217" t="s">
        <v>1116</v>
      </c>
    </row>
    <row r="1127" s="2" customFormat="1">
      <c r="A1127" s="40"/>
      <c r="B1127" s="41"/>
      <c r="C1127" s="42"/>
      <c r="D1127" s="219" t="s">
        <v>176</v>
      </c>
      <c r="E1127" s="42"/>
      <c r="F1127" s="220" t="s">
        <v>1117</v>
      </c>
      <c r="G1127" s="42"/>
      <c r="H1127" s="42"/>
      <c r="I1127" s="221"/>
      <c r="J1127" s="42"/>
      <c r="K1127" s="42"/>
      <c r="L1127" s="46"/>
      <c r="M1127" s="222"/>
      <c r="N1127" s="223"/>
      <c r="O1127" s="86"/>
      <c r="P1127" s="86"/>
      <c r="Q1127" s="86"/>
      <c r="R1127" s="86"/>
      <c r="S1127" s="86"/>
      <c r="T1127" s="87"/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T1127" s="19" t="s">
        <v>176</v>
      </c>
      <c r="AU1127" s="19" t="s">
        <v>81</v>
      </c>
    </row>
    <row r="1128" s="13" customFormat="1">
      <c r="A1128" s="13"/>
      <c r="B1128" s="224"/>
      <c r="C1128" s="225"/>
      <c r="D1128" s="226" t="s">
        <v>178</v>
      </c>
      <c r="E1128" s="227" t="s">
        <v>19</v>
      </c>
      <c r="F1128" s="228" t="s">
        <v>179</v>
      </c>
      <c r="G1128" s="225"/>
      <c r="H1128" s="227" t="s">
        <v>19</v>
      </c>
      <c r="I1128" s="229"/>
      <c r="J1128" s="225"/>
      <c r="K1128" s="225"/>
      <c r="L1128" s="230"/>
      <c r="M1128" s="231"/>
      <c r="N1128" s="232"/>
      <c r="O1128" s="232"/>
      <c r="P1128" s="232"/>
      <c r="Q1128" s="232"/>
      <c r="R1128" s="232"/>
      <c r="S1128" s="232"/>
      <c r="T1128" s="23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4" t="s">
        <v>178</v>
      </c>
      <c r="AU1128" s="234" t="s">
        <v>81</v>
      </c>
      <c r="AV1128" s="13" t="s">
        <v>79</v>
      </c>
      <c r="AW1128" s="13" t="s">
        <v>33</v>
      </c>
      <c r="AX1128" s="13" t="s">
        <v>71</v>
      </c>
      <c r="AY1128" s="234" t="s">
        <v>166</v>
      </c>
    </row>
    <row r="1129" s="13" customFormat="1">
      <c r="A1129" s="13"/>
      <c r="B1129" s="224"/>
      <c r="C1129" s="225"/>
      <c r="D1129" s="226" t="s">
        <v>178</v>
      </c>
      <c r="E1129" s="227" t="s">
        <v>19</v>
      </c>
      <c r="F1129" s="228" t="s">
        <v>181</v>
      </c>
      <c r="G1129" s="225"/>
      <c r="H1129" s="227" t="s">
        <v>19</v>
      </c>
      <c r="I1129" s="229"/>
      <c r="J1129" s="225"/>
      <c r="K1129" s="225"/>
      <c r="L1129" s="230"/>
      <c r="M1129" s="231"/>
      <c r="N1129" s="232"/>
      <c r="O1129" s="232"/>
      <c r="P1129" s="232"/>
      <c r="Q1129" s="232"/>
      <c r="R1129" s="232"/>
      <c r="S1129" s="232"/>
      <c r="T1129" s="23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4" t="s">
        <v>178</v>
      </c>
      <c r="AU1129" s="234" t="s">
        <v>81</v>
      </c>
      <c r="AV1129" s="13" t="s">
        <v>79</v>
      </c>
      <c r="AW1129" s="13" t="s">
        <v>33</v>
      </c>
      <c r="AX1129" s="13" t="s">
        <v>71</v>
      </c>
      <c r="AY1129" s="234" t="s">
        <v>166</v>
      </c>
    </row>
    <row r="1130" s="14" customFormat="1">
      <c r="A1130" s="14"/>
      <c r="B1130" s="235"/>
      <c r="C1130" s="236"/>
      <c r="D1130" s="226" t="s">
        <v>178</v>
      </c>
      <c r="E1130" s="237" t="s">
        <v>19</v>
      </c>
      <c r="F1130" s="238" t="s">
        <v>1118</v>
      </c>
      <c r="G1130" s="236"/>
      <c r="H1130" s="239">
        <v>7</v>
      </c>
      <c r="I1130" s="240"/>
      <c r="J1130" s="236"/>
      <c r="K1130" s="236"/>
      <c r="L1130" s="241"/>
      <c r="M1130" s="242"/>
      <c r="N1130" s="243"/>
      <c r="O1130" s="243"/>
      <c r="P1130" s="243"/>
      <c r="Q1130" s="243"/>
      <c r="R1130" s="243"/>
      <c r="S1130" s="243"/>
      <c r="T1130" s="244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45" t="s">
        <v>178</v>
      </c>
      <c r="AU1130" s="245" t="s">
        <v>81</v>
      </c>
      <c r="AV1130" s="14" t="s">
        <v>81</v>
      </c>
      <c r="AW1130" s="14" t="s">
        <v>33</v>
      </c>
      <c r="AX1130" s="14" t="s">
        <v>71</v>
      </c>
      <c r="AY1130" s="245" t="s">
        <v>166</v>
      </c>
    </row>
    <row r="1131" s="15" customFormat="1">
      <c r="A1131" s="15"/>
      <c r="B1131" s="246"/>
      <c r="C1131" s="247"/>
      <c r="D1131" s="226" t="s">
        <v>178</v>
      </c>
      <c r="E1131" s="248" t="s">
        <v>19</v>
      </c>
      <c r="F1131" s="249" t="s">
        <v>183</v>
      </c>
      <c r="G1131" s="247"/>
      <c r="H1131" s="250">
        <v>7</v>
      </c>
      <c r="I1131" s="251"/>
      <c r="J1131" s="247"/>
      <c r="K1131" s="247"/>
      <c r="L1131" s="252"/>
      <c r="M1131" s="253"/>
      <c r="N1131" s="254"/>
      <c r="O1131" s="254"/>
      <c r="P1131" s="254"/>
      <c r="Q1131" s="254"/>
      <c r="R1131" s="254"/>
      <c r="S1131" s="254"/>
      <c r="T1131" s="255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T1131" s="256" t="s">
        <v>178</v>
      </c>
      <c r="AU1131" s="256" t="s">
        <v>81</v>
      </c>
      <c r="AV1131" s="15" t="s">
        <v>175</v>
      </c>
      <c r="AW1131" s="15" t="s">
        <v>33</v>
      </c>
      <c r="AX1131" s="15" t="s">
        <v>79</v>
      </c>
      <c r="AY1131" s="256" t="s">
        <v>166</v>
      </c>
    </row>
    <row r="1132" s="2" customFormat="1" ht="16.5" customHeight="1">
      <c r="A1132" s="40"/>
      <c r="B1132" s="41"/>
      <c r="C1132" s="257" t="s">
        <v>1119</v>
      </c>
      <c r="D1132" s="257" t="s">
        <v>260</v>
      </c>
      <c r="E1132" s="258" t="s">
        <v>1120</v>
      </c>
      <c r="F1132" s="259" t="s">
        <v>1121</v>
      </c>
      <c r="G1132" s="260" t="s">
        <v>339</v>
      </c>
      <c r="H1132" s="261">
        <v>7</v>
      </c>
      <c r="I1132" s="262"/>
      <c r="J1132" s="263">
        <f>ROUND(I1132*H1132,2)</f>
        <v>0</v>
      </c>
      <c r="K1132" s="259" t="s">
        <v>19</v>
      </c>
      <c r="L1132" s="264"/>
      <c r="M1132" s="265" t="s">
        <v>19</v>
      </c>
      <c r="N1132" s="266" t="s">
        <v>42</v>
      </c>
      <c r="O1132" s="86"/>
      <c r="P1132" s="215">
        <f>O1132*H1132</f>
        <v>0</v>
      </c>
      <c r="Q1132" s="215">
        <v>0</v>
      </c>
      <c r="R1132" s="215">
        <f>Q1132*H1132</f>
        <v>0</v>
      </c>
      <c r="S1132" s="215">
        <v>0</v>
      </c>
      <c r="T1132" s="216">
        <f>S1132*H1132</f>
        <v>0</v>
      </c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R1132" s="217" t="s">
        <v>267</v>
      </c>
      <c r="AT1132" s="217" t="s">
        <v>260</v>
      </c>
      <c r="AU1132" s="217" t="s">
        <v>81</v>
      </c>
      <c r="AY1132" s="19" t="s">
        <v>166</v>
      </c>
      <c r="BE1132" s="218">
        <f>IF(N1132="základní",J1132,0)</f>
        <v>0</v>
      </c>
      <c r="BF1132" s="218">
        <f>IF(N1132="snížená",J1132,0)</f>
        <v>0</v>
      </c>
      <c r="BG1132" s="218">
        <f>IF(N1132="zákl. přenesená",J1132,0)</f>
        <v>0</v>
      </c>
      <c r="BH1132" s="218">
        <f>IF(N1132="sníž. přenesená",J1132,0)</f>
        <v>0</v>
      </c>
      <c r="BI1132" s="218">
        <f>IF(N1132="nulová",J1132,0)</f>
        <v>0</v>
      </c>
      <c r="BJ1132" s="19" t="s">
        <v>79</v>
      </c>
      <c r="BK1132" s="218">
        <f>ROUND(I1132*H1132,2)</f>
        <v>0</v>
      </c>
      <c r="BL1132" s="19" t="s">
        <v>208</v>
      </c>
      <c r="BM1132" s="217" t="s">
        <v>1122</v>
      </c>
    </row>
    <row r="1133" s="2" customFormat="1" ht="16.5" customHeight="1">
      <c r="A1133" s="40"/>
      <c r="B1133" s="41"/>
      <c r="C1133" s="206" t="s">
        <v>653</v>
      </c>
      <c r="D1133" s="206" t="s">
        <v>170</v>
      </c>
      <c r="E1133" s="207" t="s">
        <v>1123</v>
      </c>
      <c r="F1133" s="208" t="s">
        <v>1124</v>
      </c>
      <c r="G1133" s="209" t="s">
        <v>339</v>
      </c>
      <c r="H1133" s="210">
        <v>8</v>
      </c>
      <c r="I1133" s="211"/>
      <c r="J1133" s="212">
        <f>ROUND(I1133*H1133,2)</f>
        <v>0</v>
      </c>
      <c r="K1133" s="208" t="s">
        <v>174</v>
      </c>
      <c r="L1133" s="46"/>
      <c r="M1133" s="213" t="s">
        <v>19</v>
      </c>
      <c r="N1133" s="214" t="s">
        <v>42</v>
      </c>
      <c r="O1133" s="86"/>
      <c r="P1133" s="215">
        <f>O1133*H1133</f>
        <v>0</v>
      </c>
      <c r="Q1133" s="215">
        <v>0</v>
      </c>
      <c r="R1133" s="215">
        <f>Q1133*H1133</f>
        <v>0</v>
      </c>
      <c r="S1133" s="215">
        <v>0.000125</v>
      </c>
      <c r="T1133" s="216">
        <f>S1133*H1133</f>
        <v>0.001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17" t="s">
        <v>208</v>
      </c>
      <c r="AT1133" s="217" t="s">
        <v>170</v>
      </c>
      <c r="AU1133" s="217" t="s">
        <v>81</v>
      </c>
      <c r="AY1133" s="19" t="s">
        <v>166</v>
      </c>
      <c r="BE1133" s="218">
        <f>IF(N1133="základní",J1133,0)</f>
        <v>0</v>
      </c>
      <c r="BF1133" s="218">
        <f>IF(N1133="snížená",J1133,0)</f>
        <v>0</v>
      </c>
      <c r="BG1133" s="218">
        <f>IF(N1133="zákl. přenesená",J1133,0)</f>
        <v>0</v>
      </c>
      <c r="BH1133" s="218">
        <f>IF(N1133="sníž. přenesená",J1133,0)</f>
        <v>0</v>
      </c>
      <c r="BI1133" s="218">
        <f>IF(N1133="nulová",J1133,0)</f>
        <v>0</v>
      </c>
      <c r="BJ1133" s="19" t="s">
        <v>79</v>
      </c>
      <c r="BK1133" s="218">
        <f>ROUND(I1133*H1133,2)</f>
        <v>0</v>
      </c>
      <c r="BL1133" s="19" t="s">
        <v>208</v>
      </c>
      <c r="BM1133" s="217" t="s">
        <v>1125</v>
      </c>
    </row>
    <row r="1134" s="2" customFormat="1">
      <c r="A1134" s="40"/>
      <c r="B1134" s="41"/>
      <c r="C1134" s="42"/>
      <c r="D1134" s="219" t="s">
        <v>176</v>
      </c>
      <c r="E1134" s="42"/>
      <c r="F1134" s="220" t="s">
        <v>1126</v>
      </c>
      <c r="G1134" s="42"/>
      <c r="H1134" s="42"/>
      <c r="I1134" s="221"/>
      <c r="J1134" s="42"/>
      <c r="K1134" s="42"/>
      <c r="L1134" s="46"/>
      <c r="M1134" s="222"/>
      <c r="N1134" s="223"/>
      <c r="O1134" s="86"/>
      <c r="P1134" s="86"/>
      <c r="Q1134" s="86"/>
      <c r="R1134" s="86"/>
      <c r="S1134" s="86"/>
      <c r="T1134" s="87"/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T1134" s="19" t="s">
        <v>176</v>
      </c>
      <c r="AU1134" s="19" t="s">
        <v>81</v>
      </c>
    </row>
    <row r="1135" s="13" customFormat="1">
      <c r="A1135" s="13"/>
      <c r="B1135" s="224"/>
      <c r="C1135" s="225"/>
      <c r="D1135" s="226" t="s">
        <v>178</v>
      </c>
      <c r="E1135" s="227" t="s">
        <v>19</v>
      </c>
      <c r="F1135" s="228" t="s">
        <v>179</v>
      </c>
      <c r="G1135" s="225"/>
      <c r="H1135" s="227" t="s">
        <v>19</v>
      </c>
      <c r="I1135" s="229"/>
      <c r="J1135" s="225"/>
      <c r="K1135" s="225"/>
      <c r="L1135" s="230"/>
      <c r="M1135" s="231"/>
      <c r="N1135" s="232"/>
      <c r="O1135" s="232"/>
      <c r="P1135" s="232"/>
      <c r="Q1135" s="232"/>
      <c r="R1135" s="232"/>
      <c r="S1135" s="232"/>
      <c r="T1135" s="23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4" t="s">
        <v>178</v>
      </c>
      <c r="AU1135" s="234" t="s">
        <v>81</v>
      </c>
      <c r="AV1135" s="13" t="s">
        <v>79</v>
      </c>
      <c r="AW1135" s="13" t="s">
        <v>33</v>
      </c>
      <c r="AX1135" s="13" t="s">
        <v>71</v>
      </c>
      <c r="AY1135" s="234" t="s">
        <v>166</v>
      </c>
    </row>
    <row r="1136" s="13" customFormat="1">
      <c r="A1136" s="13"/>
      <c r="B1136" s="224"/>
      <c r="C1136" s="225"/>
      <c r="D1136" s="226" t="s">
        <v>178</v>
      </c>
      <c r="E1136" s="227" t="s">
        <v>19</v>
      </c>
      <c r="F1136" s="228" t="s">
        <v>181</v>
      </c>
      <c r="G1136" s="225"/>
      <c r="H1136" s="227" t="s">
        <v>19</v>
      </c>
      <c r="I1136" s="229"/>
      <c r="J1136" s="225"/>
      <c r="K1136" s="225"/>
      <c r="L1136" s="230"/>
      <c r="M1136" s="231"/>
      <c r="N1136" s="232"/>
      <c r="O1136" s="232"/>
      <c r="P1136" s="232"/>
      <c r="Q1136" s="232"/>
      <c r="R1136" s="232"/>
      <c r="S1136" s="232"/>
      <c r="T1136" s="23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4" t="s">
        <v>178</v>
      </c>
      <c r="AU1136" s="234" t="s">
        <v>81</v>
      </c>
      <c r="AV1136" s="13" t="s">
        <v>79</v>
      </c>
      <c r="AW1136" s="13" t="s">
        <v>33</v>
      </c>
      <c r="AX1136" s="13" t="s">
        <v>71</v>
      </c>
      <c r="AY1136" s="234" t="s">
        <v>166</v>
      </c>
    </row>
    <row r="1137" s="14" customFormat="1">
      <c r="A1137" s="14"/>
      <c r="B1137" s="235"/>
      <c r="C1137" s="236"/>
      <c r="D1137" s="226" t="s">
        <v>178</v>
      </c>
      <c r="E1137" s="237" t="s">
        <v>19</v>
      </c>
      <c r="F1137" s="238" t="s">
        <v>1127</v>
      </c>
      <c r="G1137" s="236"/>
      <c r="H1137" s="239">
        <v>4</v>
      </c>
      <c r="I1137" s="240"/>
      <c r="J1137" s="236"/>
      <c r="K1137" s="236"/>
      <c r="L1137" s="241"/>
      <c r="M1137" s="242"/>
      <c r="N1137" s="243"/>
      <c r="O1137" s="243"/>
      <c r="P1137" s="243"/>
      <c r="Q1137" s="243"/>
      <c r="R1137" s="243"/>
      <c r="S1137" s="243"/>
      <c r="T1137" s="244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5" t="s">
        <v>178</v>
      </c>
      <c r="AU1137" s="245" t="s">
        <v>81</v>
      </c>
      <c r="AV1137" s="14" t="s">
        <v>81</v>
      </c>
      <c r="AW1137" s="14" t="s">
        <v>33</v>
      </c>
      <c r="AX1137" s="14" t="s">
        <v>71</v>
      </c>
      <c r="AY1137" s="245" t="s">
        <v>166</v>
      </c>
    </row>
    <row r="1138" s="14" customFormat="1">
      <c r="A1138" s="14"/>
      <c r="B1138" s="235"/>
      <c r="C1138" s="236"/>
      <c r="D1138" s="226" t="s">
        <v>178</v>
      </c>
      <c r="E1138" s="237" t="s">
        <v>19</v>
      </c>
      <c r="F1138" s="238" t="s">
        <v>1128</v>
      </c>
      <c r="G1138" s="236"/>
      <c r="H1138" s="239">
        <v>1</v>
      </c>
      <c r="I1138" s="240"/>
      <c r="J1138" s="236"/>
      <c r="K1138" s="236"/>
      <c r="L1138" s="241"/>
      <c r="M1138" s="242"/>
      <c r="N1138" s="243"/>
      <c r="O1138" s="243"/>
      <c r="P1138" s="243"/>
      <c r="Q1138" s="243"/>
      <c r="R1138" s="243"/>
      <c r="S1138" s="243"/>
      <c r="T1138" s="244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45" t="s">
        <v>178</v>
      </c>
      <c r="AU1138" s="245" t="s">
        <v>81</v>
      </c>
      <c r="AV1138" s="14" t="s">
        <v>81</v>
      </c>
      <c r="AW1138" s="14" t="s">
        <v>33</v>
      </c>
      <c r="AX1138" s="14" t="s">
        <v>71</v>
      </c>
      <c r="AY1138" s="245" t="s">
        <v>166</v>
      </c>
    </row>
    <row r="1139" s="14" customFormat="1">
      <c r="A1139" s="14"/>
      <c r="B1139" s="235"/>
      <c r="C1139" s="236"/>
      <c r="D1139" s="226" t="s">
        <v>178</v>
      </c>
      <c r="E1139" s="237" t="s">
        <v>19</v>
      </c>
      <c r="F1139" s="238" t="s">
        <v>1129</v>
      </c>
      <c r="G1139" s="236"/>
      <c r="H1139" s="239">
        <v>3</v>
      </c>
      <c r="I1139" s="240"/>
      <c r="J1139" s="236"/>
      <c r="K1139" s="236"/>
      <c r="L1139" s="241"/>
      <c r="M1139" s="242"/>
      <c r="N1139" s="243"/>
      <c r="O1139" s="243"/>
      <c r="P1139" s="243"/>
      <c r="Q1139" s="243"/>
      <c r="R1139" s="243"/>
      <c r="S1139" s="243"/>
      <c r="T1139" s="244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5" t="s">
        <v>178</v>
      </c>
      <c r="AU1139" s="245" t="s">
        <v>81</v>
      </c>
      <c r="AV1139" s="14" t="s">
        <v>81</v>
      </c>
      <c r="AW1139" s="14" t="s">
        <v>33</v>
      </c>
      <c r="AX1139" s="14" t="s">
        <v>71</v>
      </c>
      <c r="AY1139" s="245" t="s">
        <v>166</v>
      </c>
    </row>
    <row r="1140" s="15" customFormat="1">
      <c r="A1140" s="15"/>
      <c r="B1140" s="246"/>
      <c r="C1140" s="247"/>
      <c r="D1140" s="226" t="s">
        <v>178</v>
      </c>
      <c r="E1140" s="248" t="s">
        <v>19</v>
      </c>
      <c r="F1140" s="249" t="s">
        <v>183</v>
      </c>
      <c r="G1140" s="247"/>
      <c r="H1140" s="250">
        <v>8</v>
      </c>
      <c r="I1140" s="251"/>
      <c r="J1140" s="247"/>
      <c r="K1140" s="247"/>
      <c r="L1140" s="252"/>
      <c r="M1140" s="253"/>
      <c r="N1140" s="254"/>
      <c r="O1140" s="254"/>
      <c r="P1140" s="254"/>
      <c r="Q1140" s="254"/>
      <c r="R1140" s="254"/>
      <c r="S1140" s="254"/>
      <c r="T1140" s="255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56" t="s">
        <v>178</v>
      </c>
      <c r="AU1140" s="256" t="s">
        <v>81</v>
      </c>
      <c r="AV1140" s="15" t="s">
        <v>175</v>
      </c>
      <c r="AW1140" s="15" t="s">
        <v>33</v>
      </c>
      <c r="AX1140" s="15" t="s">
        <v>79</v>
      </c>
      <c r="AY1140" s="256" t="s">
        <v>166</v>
      </c>
    </row>
    <row r="1141" s="12" customFormat="1" ht="22.8" customHeight="1">
      <c r="A1141" s="12"/>
      <c r="B1141" s="190"/>
      <c r="C1141" s="191"/>
      <c r="D1141" s="192" t="s">
        <v>70</v>
      </c>
      <c r="E1141" s="204" t="s">
        <v>1130</v>
      </c>
      <c r="F1141" s="204" t="s">
        <v>1131</v>
      </c>
      <c r="G1141" s="191"/>
      <c r="H1141" s="191"/>
      <c r="I1141" s="194"/>
      <c r="J1141" s="205">
        <f>BK1141</f>
        <v>0</v>
      </c>
      <c r="K1141" s="191"/>
      <c r="L1141" s="196"/>
      <c r="M1141" s="197"/>
      <c r="N1141" s="198"/>
      <c r="O1141" s="198"/>
      <c r="P1141" s="199">
        <f>SUM(P1142:P1170)</f>
        <v>0</v>
      </c>
      <c r="Q1141" s="198"/>
      <c r="R1141" s="199">
        <f>SUM(R1142:R1170)</f>
        <v>1.2034943779000003</v>
      </c>
      <c r="S1141" s="198"/>
      <c r="T1141" s="200">
        <f>SUM(T1142:T1170)</f>
        <v>3.6531180000000001</v>
      </c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R1141" s="201" t="s">
        <v>81</v>
      </c>
      <c r="AT1141" s="202" t="s">
        <v>70</v>
      </c>
      <c r="AU1141" s="202" t="s">
        <v>79</v>
      </c>
      <c r="AY1141" s="201" t="s">
        <v>166</v>
      </c>
      <c r="BK1141" s="203">
        <f>SUM(BK1142:BK1170)</f>
        <v>0</v>
      </c>
    </row>
    <row r="1142" s="2" customFormat="1" ht="24.15" customHeight="1">
      <c r="A1142" s="40"/>
      <c r="B1142" s="41"/>
      <c r="C1142" s="206" t="s">
        <v>1132</v>
      </c>
      <c r="D1142" s="206" t="s">
        <v>170</v>
      </c>
      <c r="E1142" s="207" t="s">
        <v>1133</v>
      </c>
      <c r="F1142" s="208" t="s">
        <v>1134</v>
      </c>
      <c r="G1142" s="209" t="s">
        <v>173</v>
      </c>
      <c r="H1142" s="210">
        <v>2.1000000000000001</v>
      </c>
      <c r="I1142" s="211"/>
      <c r="J1142" s="212">
        <f>ROUND(I1142*H1142,2)</f>
        <v>0</v>
      </c>
      <c r="K1142" s="208" t="s">
        <v>174</v>
      </c>
      <c r="L1142" s="46"/>
      <c r="M1142" s="213" t="s">
        <v>19</v>
      </c>
      <c r="N1142" s="214" t="s">
        <v>42</v>
      </c>
      <c r="O1142" s="86"/>
      <c r="P1142" s="215">
        <f>O1142*H1142</f>
        <v>0</v>
      </c>
      <c r="Q1142" s="215">
        <v>0.00189</v>
      </c>
      <c r="R1142" s="215">
        <f>Q1142*H1142</f>
        <v>0.0039690000000000003</v>
      </c>
      <c r="S1142" s="215">
        <v>0</v>
      </c>
      <c r="T1142" s="216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17" t="s">
        <v>208</v>
      </c>
      <c r="AT1142" s="217" t="s">
        <v>170</v>
      </c>
      <c r="AU1142" s="217" t="s">
        <v>81</v>
      </c>
      <c r="AY1142" s="19" t="s">
        <v>166</v>
      </c>
      <c r="BE1142" s="218">
        <f>IF(N1142="základní",J1142,0)</f>
        <v>0</v>
      </c>
      <c r="BF1142" s="218">
        <f>IF(N1142="snížená",J1142,0)</f>
        <v>0</v>
      </c>
      <c r="BG1142" s="218">
        <f>IF(N1142="zákl. přenesená",J1142,0)</f>
        <v>0</v>
      </c>
      <c r="BH1142" s="218">
        <f>IF(N1142="sníž. přenesená",J1142,0)</f>
        <v>0</v>
      </c>
      <c r="BI1142" s="218">
        <f>IF(N1142="nulová",J1142,0)</f>
        <v>0</v>
      </c>
      <c r="BJ1142" s="19" t="s">
        <v>79</v>
      </c>
      <c r="BK1142" s="218">
        <f>ROUND(I1142*H1142,2)</f>
        <v>0</v>
      </c>
      <c r="BL1142" s="19" t="s">
        <v>208</v>
      </c>
      <c r="BM1142" s="217" t="s">
        <v>1135</v>
      </c>
    </row>
    <row r="1143" s="2" customFormat="1">
      <c r="A1143" s="40"/>
      <c r="B1143" s="41"/>
      <c r="C1143" s="42"/>
      <c r="D1143" s="219" t="s">
        <v>176</v>
      </c>
      <c r="E1143" s="42"/>
      <c r="F1143" s="220" t="s">
        <v>1136</v>
      </c>
      <c r="G1143" s="42"/>
      <c r="H1143" s="42"/>
      <c r="I1143" s="221"/>
      <c r="J1143" s="42"/>
      <c r="K1143" s="42"/>
      <c r="L1143" s="46"/>
      <c r="M1143" s="222"/>
      <c r="N1143" s="223"/>
      <c r="O1143" s="86"/>
      <c r="P1143" s="86"/>
      <c r="Q1143" s="86"/>
      <c r="R1143" s="86"/>
      <c r="S1143" s="86"/>
      <c r="T1143" s="87"/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T1143" s="19" t="s">
        <v>176</v>
      </c>
      <c r="AU1143" s="19" t="s">
        <v>81</v>
      </c>
    </row>
    <row r="1144" s="13" customFormat="1">
      <c r="A1144" s="13"/>
      <c r="B1144" s="224"/>
      <c r="C1144" s="225"/>
      <c r="D1144" s="226" t="s">
        <v>178</v>
      </c>
      <c r="E1144" s="227" t="s">
        <v>19</v>
      </c>
      <c r="F1144" s="228" t="s">
        <v>179</v>
      </c>
      <c r="G1144" s="225"/>
      <c r="H1144" s="227" t="s">
        <v>19</v>
      </c>
      <c r="I1144" s="229"/>
      <c r="J1144" s="225"/>
      <c r="K1144" s="225"/>
      <c r="L1144" s="230"/>
      <c r="M1144" s="231"/>
      <c r="N1144" s="232"/>
      <c r="O1144" s="232"/>
      <c r="P1144" s="232"/>
      <c r="Q1144" s="232"/>
      <c r="R1144" s="232"/>
      <c r="S1144" s="232"/>
      <c r="T1144" s="23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4" t="s">
        <v>178</v>
      </c>
      <c r="AU1144" s="234" t="s">
        <v>81</v>
      </c>
      <c r="AV1144" s="13" t="s">
        <v>79</v>
      </c>
      <c r="AW1144" s="13" t="s">
        <v>33</v>
      </c>
      <c r="AX1144" s="13" t="s">
        <v>71</v>
      </c>
      <c r="AY1144" s="234" t="s">
        <v>166</v>
      </c>
    </row>
    <row r="1145" s="13" customFormat="1">
      <c r="A1145" s="13"/>
      <c r="B1145" s="224"/>
      <c r="C1145" s="225"/>
      <c r="D1145" s="226" t="s">
        <v>178</v>
      </c>
      <c r="E1145" s="227" t="s">
        <v>19</v>
      </c>
      <c r="F1145" s="228" t="s">
        <v>181</v>
      </c>
      <c r="G1145" s="225"/>
      <c r="H1145" s="227" t="s">
        <v>19</v>
      </c>
      <c r="I1145" s="229"/>
      <c r="J1145" s="225"/>
      <c r="K1145" s="225"/>
      <c r="L1145" s="230"/>
      <c r="M1145" s="231"/>
      <c r="N1145" s="232"/>
      <c r="O1145" s="232"/>
      <c r="P1145" s="232"/>
      <c r="Q1145" s="232"/>
      <c r="R1145" s="232"/>
      <c r="S1145" s="232"/>
      <c r="T1145" s="23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4" t="s">
        <v>178</v>
      </c>
      <c r="AU1145" s="234" t="s">
        <v>81</v>
      </c>
      <c r="AV1145" s="13" t="s">
        <v>79</v>
      </c>
      <c r="AW1145" s="13" t="s">
        <v>33</v>
      </c>
      <c r="AX1145" s="13" t="s">
        <v>71</v>
      </c>
      <c r="AY1145" s="234" t="s">
        <v>166</v>
      </c>
    </row>
    <row r="1146" s="14" customFormat="1">
      <c r="A1146" s="14"/>
      <c r="B1146" s="235"/>
      <c r="C1146" s="236"/>
      <c r="D1146" s="226" t="s">
        <v>178</v>
      </c>
      <c r="E1146" s="237" t="s">
        <v>19</v>
      </c>
      <c r="F1146" s="238" t="s">
        <v>1137</v>
      </c>
      <c r="G1146" s="236"/>
      <c r="H1146" s="239">
        <v>2.1000000000000001</v>
      </c>
      <c r="I1146" s="240"/>
      <c r="J1146" s="236"/>
      <c r="K1146" s="236"/>
      <c r="L1146" s="241"/>
      <c r="M1146" s="242"/>
      <c r="N1146" s="243"/>
      <c r="O1146" s="243"/>
      <c r="P1146" s="243"/>
      <c r="Q1146" s="243"/>
      <c r="R1146" s="243"/>
      <c r="S1146" s="243"/>
      <c r="T1146" s="244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45" t="s">
        <v>178</v>
      </c>
      <c r="AU1146" s="245" t="s">
        <v>81</v>
      </c>
      <c r="AV1146" s="14" t="s">
        <v>81</v>
      </c>
      <c r="AW1146" s="14" t="s">
        <v>33</v>
      </c>
      <c r="AX1146" s="14" t="s">
        <v>71</v>
      </c>
      <c r="AY1146" s="245" t="s">
        <v>166</v>
      </c>
    </row>
    <row r="1147" s="15" customFormat="1">
      <c r="A1147" s="15"/>
      <c r="B1147" s="246"/>
      <c r="C1147" s="247"/>
      <c r="D1147" s="226" t="s">
        <v>178</v>
      </c>
      <c r="E1147" s="248" t="s">
        <v>19</v>
      </c>
      <c r="F1147" s="249" t="s">
        <v>183</v>
      </c>
      <c r="G1147" s="247"/>
      <c r="H1147" s="250">
        <v>2.1000000000000001</v>
      </c>
      <c r="I1147" s="251"/>
      <c r="J1147" s="247"/>
      <c r="K1147" s="247"/>
      <c r="L1147" s="252"/>
      <c r="M1147" s="253"/>
      <c r="N1147" s="254"/>
      <c r="O1147" s="254"/>
      <c r="P1147" s="254"/>
      <c r="Q1147" s="254"/>
      <c r="R1147" s="254"/>
      <c r="S1147" s="254"/>
      <c r="T1147" s="255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256" t="s">
        <v>178</v>
      </c>
      <c r="AU1147" s="256" t="s">
        <v>81</v>
      </c>
      <c r="AV1147" s="15" t="s">
        <v>175</v>
      </c>
      <c r="AW1147" s="15" t="s">
        <v>33</v>
      </c>
      <c r="AX1147" s="15" t="s">
        <v>79</v>
      </c>
      <c r="AY1147" s="256" t="s">
        <v>166</v>
      </c>
    </row>
    <row r="1148" s="2" customFormat="1" ht="24.15" customHeight="1">
      <c r="A1148" s="40"/>
      <c r="B1148" s="41"/>
      <c r="C1148" s="206" t="s">
        <v>657</v>
      </c>
      <c r="D1148" s="206" t="s">
        <v>170</v>
      </c>
      <c r="E1148" s="207" t="s">
        <v>1138</v>
      </c>
      <c r="F1148" s="208" t="s">
        <v>1139</v>
      </c>
      <c r="G1148" s="209" t="s">
        <v>332</v>
      </c>
      <c r="H1148" s="210">
        <v>69.719999999999999</v>
      </c>
      <c r="I1148" s="211"/>
      <c r="J1148" s="212">
        <f>ROUND(I1148*H1148,2)</f>
        <v>0</v>
      </c>
      <c r="K1148" s="208" t="s">
        <v>174</v>
      </c>
      <c r="L1148" s="46"/>
      <c r="M1148" s="213" t="s">
        <v>19</v>
      </c>
      <c r="N1148" s="214" t="s">
        <v>42</v>
      </c>
      <c r="O1148" s="86"/>
      <c r="P1148" s="215">
        <f>O1148*H1148</f>
        <v>0</v>
      </c>
      <c r="Q1148" s="215">
        <v>0</v>
      </c>
      <c r="R1148" s="215">
        <f>Q1148*H1148</f>
        <v>0</v>
      </c>
      <c r="S1148" s="215">
        <v>0</v>
      </c>
      <c r="T1148" s="216">
        <f>S1148*H1148</f>
        <v>0</v>
      </c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R1148" s="217" t="s">
        <v>208</v>
      </c>
      <c r="AT1148" s="217" t="s">
        <v>170</v>
      </c>
      <c r="AU1148" s="217" t="s">
        <v>81</v>
      </c>
      <c r="AY1148" s="19" t="s">
        <v>166</v>
      </c>
      <c r="BE1148" s="218">
        <f>IF(N1148="základní",J1148,0)</f>
        <v>0</v>
      </c>
      <c r="BF1148" s="218">
        <f>IF(N1148="snížená",J1148,0)</f>
        <v>0</v>
      </c>
      <c r="BG1148" s="218">
        <f>IF(N1148="zákl. přenesená",J1148,0)</f>
        <v>0</v>
      </c>
      <c r="BH1148" s="218">
        <f>IF(N1148="sníž. přenesená",J1148,0)</f>
        <v>0</v>
      </c>
      <c r="BI1148" s="218">
        <f>IF(N1148="nulová",J1148,0)</f>
        <v>0</v>
      </c>
      <c r="BJ1148" s="19" t="s">
        <v>79</v>
      </c>
      <c r="BK1148" s="218">
        <f>ROUND(I1148*H1148,2)</f>
        <v>0</v>
      </c>
      <c r="BL1148" s="19" t="s">
        <v>208</v>
      </c>
      <c r="BM1148" s="217" t="s">
        <v>1140</v>
      </c>
    </row>
    <row r="1149" s="2" customFormat="1">
      <c r="A1149" s="40"/>
      <c r="B1149" s="41"/>
      <c r="C1149" s="42"/>
      <c r="D1149" s="219" t="s">
        <v>176</v>
      </c>
      <c r="E1149" s="42"/>
      <c r="F1149" s="220" t="s">
        <v>1141</v>
      </c>
      <c r="G1149" s="42"/>
      <c r="H1149" s="42"/>
      <c r="I1149" s="221"/>
      <c r="J1149" s="42"/>
      <c r="K1149" s="42"/>
      <c r="L1149" s="46"/>
      <c r="M1149" s="222"/>
      <c r="N1149" s="223"/>
      <c r="O1149" s="86"/>
      <c r="P1149" s="86"/>
      <c r="Q1149" s="86"/>
      <c r="R1149" s="86"/>
      <c r="S1149" s="86"/>
      <c r="T1149" s="87"/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T1149" s="19" t="s">
        <v>176</v>
      </c>
      <c r="AU1149" s="19" t="s">
        <v>81</v>
      </c>
    </row>
    <row r="1150" s="13" customFormat="1">
      <c r="A1150" s="13"/>
      <c r="B1150" s="224"/>
      <c r="C1150" s="225"/>
      <c r="D1150" s="226" t="s">
        <v>178</v>
      </c>
      <c r="E1150" s="227" t="s">
        <v>19</v>
      </c>
      <c r="F1150" s="228" t="s">
        <v>179</v>
      </c>
      <c r="G1150" s="225"/>
      <c r="H1150" s="227" t="s">
        <v>19</v>
      </c>
      <c r="I1150" s="229"/>
      <c r="J1150" s="225"/>
      <c r="K1150" s="225"/>
      <c r="L1150" s="230"/>
      <c r="M1150" s="231"/>
      <c r="N1150" s="232"/>
      <c r="O1150" s="232"/>
      <c r="P1150" s="232"/>
      <c r="Q1150" s="232"/>
      <c r="R1150" s="232"/>
      <c r="S1150" s="232"/>
      <c r="T1150" s="23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4" t="s">
        <v>178</v>
      </c>
      <c r="AU1150" s="234" t="s">
        <v>81</v>
      </c>
      <c r="AV1150" s="13" t="s">
        <v>79</v>
      </c>
      <c r="AW1150" s="13" t="s">
        <v>33</v>
      </c>
      <c r="AX1150" s="13" t="s">
        <v>71</v>
      </c>
      <c r="AY1150" s="234" t="s">
        <v>166</v>
      </c>
    </row>
    <row r="1151" s="13" customFormat="1">
      <c r="A1151" s="13"/>
      <c r="B1151" s="224"/>
      <c r="C1151" s="225"/>
      <c r="D1151" s="226" t="s">
        <v>178</v>
      </c>
      <c r="E1151" s="227" t="s">
        <v>19</v>
      </c>
      <c r="F1151" s="228" t="s">
        <v>181</v>
      </c>
      <c r="G1151" s="225"/>
      <c r="H1151" s="227" t="s">
        <v>19</v>
      </c>
      <c r="I1151" s="229"/>
      <c r="J1151" s="225"/>
      <c r="K1151" s="225"/>
      <c r="L1151" s="230"/>
      <c r="M1151" s="231"/>
      <c r="N1151" s="232"/>
      <c r="O1151" s="232"/>
      <c r="P1151" s="232"/>
      <c r="Q1151" s="232"/>
      <c r="R1151" s="232"/>
      <c r="S1151" s="232"/>
      <c r="T1151" s="23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4" t="s">
        <v>178</v>
      </c>
      <c r="AU1151" s="234" t="s">
        <v>81</v>
      </c>
      <c r="AV1151" s="13" t="s">
        <v>79</v>
      </c>
      <c r="AW1151" s="13" t="s">
        <v>33</v>
      </c>
      <c r="AX1151" s="13" t="s">
        <v>71</v>
      </c>
      <c r="AY1151" s="234" t="s">
        <v>166</v>
      </c>
    </row>
    <row r="1152" s="14" customFormat="1">
      <c r="A1152" s="14"/>
      <c r="B1152" s="235"/>
      <c r="C1152" s="236"/>
      <c r="D1152" s="226" t="s">
        <v>178</v>
      </c>
      <c r="E1152" s="237" t="s">
        <v>19</v>
      </c>
      <c r="F1152" s="238" t="s">
        <v>1142</v>
      </c>
      <c r="G1152" s="236"/>
      <c r="H1152" s="239">
        <v>69.719999999999999</v>
      </c>
      <c r="I1152" s="240"/>
      <c r="J1152" s="236"/>
      <c r="K1152" s="236"/>
      <c r="L1152" s="241"/>
      <c r="M1152" s="242"/>
      <c r="N1152" s="243"/>
      <c r="O1152" s="243"/>
      <c r="P1152" s="243"/>
      <c r="Q1152" s="243"/>
      <c r="R1152" s="243"/>
      <c r="S1152" s="243"/>
      <c r="T1152" s="244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45" t="s">
        <v>178</v>
      </c>
      <c r="AU1152" s="245" t="s">
        <v>81</v>
      </c>
      <c r="AV1152" s="14" t="s">
        <v>81</v>
      </c>
      <c r="AW1152" s="14" t="s">
        <v>33</v>
      </c>
      <c r="AX1152" s="14" t="s">
        <v>71</v>
      </c>
      <c r="AY1152" s="245" t="s">
        <v>166</v>
      </c>
    </row>
    <row r="1153" s="15" customFormat="1">
      <c r="A1153" s="15"/>
      <c r="B1153" s="246"/>
      <c r="C1153" s="247"/>
      <c r="D1153" s="226" t="s">
        <v>178</v>
      </c>
      <c r="E1153" s="248" t="s">
        <v>19</v>
      </c>
      <c r="F1153" s="249" t="s">
        <v>183</v>
      </c>
      <c r="G1153" s="247"/>
      <c r="H1153" s="250">
        <v>69.719999999999999</v>
      </c>
      <c r="I1153" s="251"/>
      <c r="J1153" s="247"/>
      <c r="K1153" s="247"/>
      <c r="L1153" s="252"/>
      <c r="M1153" s="253"/>
      <c r="N1153" s="254"/>
      <c r="O1153" s="254"/>
      <c r="P1153" s="254"/>
      <c r="Q1153" s="254"/>
      <c r="R1153" s="254"/>
      <c r="S1153" s="254"/>
      <c r="T1153" s="255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56" t="s">
        <v>178</v>
      </c>
      <c r="AU1153" s="256" t="s">
        <v>81</v>
      </c>
      <c r="AV1153" s="15" t="s">
        <v>175</v>
      </c>
      <c r="AW1153" s="15" t="s">
        <v>33</v>
      </c>
      <c r="AX1153" s="15" t="s">
        <v>79</v>
      </c>
      <c r="AY1153" s="256" t="s">
        <v>166</v>
      </c>
    </row>
    <row r="1154" s="2" customFormat="1" ht="16.5" customHeight="1">
      <c r="A1154" s="40"/>
      <c r="B1154" s="41"/>
      <c r="C1154" s="257" t="s">
        <v>1143</v>
      </c>
      <c r="D1154" s="257" t="s">
        <v>260</v>
      </c>
      <c r="E1154" s="258" t="s">
        <v>1144</v>
      </c>
      <c r="F1154" s="259" t="s">
        <v>1145</v>
      </c>
      <c r="G1154" s="260" t="s">
        <v>173</v>
      </c>
      <c r="H1154" s="261">
        <v>2.0920000000000001</v>
      </c>
      <c r="I1154" s="262"/>
      <c r="J1154" s="263">
        <f>ROUND(I1154*H1154,2)</f>
        <v>0</v>
      </c>
      <c r="K1154" s="259" t="s">
        <v>174</v>
      </c>
      <c r="L1154" s="264"/>
      <c r="M1154" s="265" t="s">
        <v>19</v>
      </c>
      <c r="N1154" s="266" t="s">
        <v>42</v>
      </c>
      <c r="O1154" s="86"/>
      <c r="P1154" s="215">
        <f>O1154*H1154</f>
        <v>0</v>
      </c>
      <c r="Q1154" s="215">
        <v>0.55000000000000004</v>
      </c>
      <c r="R1154" s="215">
        <f>Q1154*H1154</f>
        <v>1.1506000000000001</v>
      </c>
      <c r="S1154" s="215">
        <v>0</v>
      </c>
      <c r="T1154" s="216">
        <f>S1154*H1154</f>
        <v>0</v>
      </c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R1154" s="217" t="s">
        <v>267</v>
      </c>
      <c r="AT1154" s="217" t="s">
        <v>260</v>
      </c>
      <c r="AU1154" s="217" t="s">
        <v>81</v>
      </c>
      <c r="AY1154" s="19" t="s">
        <v>166</v>
      </c>
      <c r="BE1154" s="218">
        <f>IF(N1154="základní",J1154,0)</f>
        <v>0</v>
      </c>
      <c r="BF1154" s="218">
        <f>IF(N1154="snížená",J1154,0)</f>
        <v>0</v>
      </c>
      <c r="BG1154" s="218">
        <f>IF(N1154="zákl. přenesená",J1154,0)</f>
        <v>0</v>
      </c>
      <c r="BH1154" s="218">
        <f>IF(N1154="sníž. přenesená",J1154,0)</f>
        <v>0</v>
      </c>
      <c r="BI1154" s="218">
        <f>IF(N1154="nulová",J1154,0)</f>
        <v>0</v>
      </c>
      <c r="BJ1154" s="19" t="s">
        <v>79</v>
      </c>
      <c r="BK1154" s="218">
        <f>ROUND(I1154*H1154,2)</f>
        <v>0</v>
      </c>
      <c r="BL1154" s="19" t="s">
        <v>208</v>
      </c>
      <c r="BM1154" s="217" t="s">
        <v>1146</v>
      </c>
    </row>
    <row r="1155" s="14" customFormat="1">
      <c r="A1155" s="14"/>
      <c r="B1155" s="235"/>
      <c r="C1155" s="236"/>
      <c r="D1155" s="226" t="s">
        <v>178</v>
      </c>
      <c r="E1155" s="237" t="s">
        <v>19</v>
      </c>
      <c r="F1155" s="238" t="s">
        <v>1147</v>
      </c>
      <c r="G1155" s="236"/>
      <c r="H1155" s="239">
        <v>2.0920000000000001</v>
      </c>
      <c r="I1155" s="240"/>
      <c r="J1155" s="236"/>
      <c r="K1155" s="236"/>
      <c r="L1155" s="241"/>
      <c r="M1155" s="242"/>
      <c r="N1155" s="243"/>
      <c r="O1155" s="243"/>
      <c r="P1155" s="243"/>
      <c r="Q1155" s="243"/>
      <c r="R1155" s="243"/>
      <c r="S1155" s="243"/>
      <c r="T1155" s="244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45" t="s">
        <v>178</v>
      </c>
      <c r="AU1155" s="245" t="s">
        <v>81</v>
      </c>
      <c r="AV1155" s="14" t="s">
        <v>81</v>
      </c>
      <c r="AW1155" s="14" t="s">
        <v>33</v>
      </c>
      <c r="AX1155" s="14" t="s">
        <v>71</v>
      </c>
      <c r="AY1155" s="245" t="s">
        <v>166</v>
      </c>
    </row>
    <row r="1156" s="15" customFormat="1">
      <c r="A1156" s="15"/>
      <c r="B1156" s="246"/>
      <c r="C1156" s="247"/>
      <c r="D1156" s="226" t="s">
        <v>178</v>
      </c>
      <c r="E1156" s="248" t="s">
        <v>19</v>
      </c>
      <c r="F1156" s="249" t="s">
        <v>183</v>
      </c>
      <c r="G1156" s="247"/>
      <c r="H1156" s="250">
        <v>2.0920000000000001</v>
      </c>
      <c r="I1156" s="251"/>
      <c r="J1156" s="247"/>
      <c r="K1156" s="247"/>
      <c r="L1156" s="252"/>
      <c r="M1156" s="253"/>
      <c r="N1156" s="254"/>
      <c r="O1156" s="254"/>
      <c r="P1156" s="254"/>
      <c r="Q1156" s="254"/>
      <c r="R1156" s="254"/>
      <c r="S1156" s="254"/>
      <c r="T1156" s="255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T1156" s="256" t="s">
        <v>178</v>
      </c>
      <c r="AU1156" s="256" t="s">
        <v>81</v>
      </c>
      <c r="AV1156" s="15" t="s">
        <v>175</v>
      </c>
      <c r="AW1156" s="15" t="s">
        <v>33</v>
      </c>
      <c r="AX1156" s="15" t="s">
        <v>79</v>
      </c>
      <c r="AY1156" s="256" t="s">
        <v>166</v>
      </c>
    </row>
    <row r="1157" s="2" customFormat="1" ht="21.75" customHeight="1">
      <c r="A1157" s="40"/>
      <c r="B1157" s="41"/>
      <c r="C1157" s="206" t="s">
        <v>667</v>
      </c>
      <c r="D1157" s="206" t="s">
        <v>170</v>
      </c>
      <c r="E1157" s="207" t="s">
        <v>1148</v>
      </c>
      <c r="F1157" s="208" t="s">
        <v>1149</v>
      </c>
      <c r="G1157" s="209" t="s">
        <v>173</v>
      </c>
      <c r="H1157" s="210">
        <v>2.1000000000000001</v>
      </c>
      <c r="I1157" s="211"/>
      <c r="J1157" s="212">
        <f>ROUND(I1157*H1157,2)</f>
        <v>0</v>
      </c>
      <c r="K1157" s="208" t="s">
        <v>174</v>
      </c>
      <c r="L1157" s="46"/>
      <c r="M1157" s="213" t="s">
        <v>19</v>
      </c>
      <c r="N1157" s="214" t="s">
        <v>42</v>
      </c>
      <c r="O1157" s="86"/>
      <c r="P1157" s="215">
        <f>O1157*H1157</f>
        <v>0</v>
      </c>
      <c r="Q1157" s="215">
        <v>0.023297799000000001</v>
      </c>
      <c r="R1157" s="215">
        <f>Q1157*H1157</f>
        <v>0.048925377900000004</v>
      </c>
      <c r="S1157" s="215">
        <v>0</v>
      </c>
      <c r="T1157" s="216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17" t="s">
        <v>208</v>
      </c>
      <c r="AT1157" s="217" t="s">
        <v>170</v>
      </c>
      <c r="AU1157" s="217" t="s">
        <v>81</v>
      </c>
      <c r="AY1157" s="19" t="s">
        <v>166</v>
      </c>
      <c r="BE1157" s="218">
        <f>IF(N1157="základní",J1157,0)</f>
        <v>0</v>
      </c>
      <c r="BF1157" s="218">
        <f>IF(N1157="snížená",J1157,0)</f>
        <v>0</v>
      </c>
      <c r="BG1157" s="218">
        <f>IF(N1157="zákl. přenesená",J1157,0)</f>
        <v>0</v>
      </c>
      <c r="BH1157" s="218">
        <f>IF(N1157="sníž. přenesená",J1157,0)</f>
        <v>0</v>
      </c>
      <c r="BI1157" s="218">
        <f>IF(N1157="nulová",J1157,0)</f>
        <v>0</v>
      </c>
      <c r="BJ1157" s="19" t="s">
        <v>79</v>
      </c>
      <c r="BK1157" s="218">
        <f>ROUND(I1157*H1157,2)</f>
        <v>0</v>
      </c>
      <c r="BL1157" s="19" t="s">
        <v>208</v>
      </c>
      <c r="BM1157" s="217" t="s">
        <v>1150</v>
      </c>
    </row>
    <row r="1158" s="2" customFormat="1">
      <c r="A1158" s="40"/>
      <c r="B1158" s="41"/>
      <c r="C1158" s="42"/>
      <c r="D1158" s="219" t="s">
        <v>176</v>
      </c>
      <c r="E1158" s="42"/>
      <c r="F1158" s="220" t="s">
        <v>1151</v>
      </c>
      <c r="G1158" s="42"/>
      <c r="H1158" s="42"/>
      <c r="I1158" s="221"/>
      <c r="J1158" s="42"/>
      <c r="K1158" s="42"/>
      <c r="L1158" s="46"/>
      <c r="M1158" s="222"/>
      <c r="N1158" s="223"/>
      <c r="O1158" s="86"/>
      <c r="P1158" s="86"/>
      <c r="Q1158" s="86"/>
      <c r="R1158" s="86"/>
      <c r="S1158" s="86"/>
      <c r="T1158" s="87"/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T1158" s="19" t="s">
        <v>176</v>
      </c>
      <c r="AU1158" s="19" t="s">
        <v>81</v>
      </c>
    </row>
    <row r="1159" s="13" customFormat="1">
      <c r="A1159" s="13"/>
      <c r="B1159" s="224"/>
      <c r="C1159" s="225"/>
      <c r="D1159" s="226" t="s">
        <v>178</v>
      </c>
      <c r="E1159" s="227" t="s">
        <v>19</v>
      </c>
      <c r="F1159" s="228" t="s">
        <v>179</v>
      </c>
      <c r="G1159" s="225"/>
      <c r="H1159" s="227" t="s">
        <v>19</v>
      </c>
      <c r="I1159" s="229"/>
      <c r="J1159" s="225"/>
      <c r="K1159" s="225"/>
      <c r="L1159" s="230"/>
      <c r="M1159" s="231"/>
      <c r="N1159" s="232"/>
      <c r="O1159" s="232"/>
      <c r="P1159" s="232"/>
      <c r="Q1159" s="232"/>
      <c r="R1159" s="232"/>
      <c r="S1159" s="232"/>
      <c r="T1159" s="23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4" t="s">
        <v>178</v>
      </c>
      <c r="AU1159" s="234" t="s">
        <v>81</v>
      </c>
      <c r="AV1159" s="13" t="s">
        <v>79</v>
      </c>
      <c r="AW1159" s="13" t="s">
        <v>33</v>
      </c>
      <c r="AX1159" s="13" t="s">
        <v>71</v>
      </c>
      <c r="AY1159" s="234" t="s">
        <v>166</v>
      </c>
    </row>
    <row r="1160" s="13" customFormat="1">
      <c r="A1160" s="13"/>
      <c r="B1160" s="224"/>
      <c r="C1160" s="225"/>
      <c r="D1160" s="226" t="s">
        <v>178</v>
      </c>
      <c r="E1160" s="227" t="s">
        <v>19</v>
      </c>
      <c r="F1160" s="228" t="s">
        <v>181</v>
      </c>
      <c r="G1160" s="225"/>
      <c r="H1160" s="227" t="s">
        <v>19</v>
      </c>
      <c r="I1160" s="229"/>
      <c r="J1160" s="225"/>
      <c r="K1160" s="225"/>
      <c r="L1160" s="230"/>
      <c r="M1160" s="231"/>
      <c r="N1160" s="232"/>
      <c r="O1160" s="232"/>
      <c r="P1160" s="232"/>
      <c r="Q1160" s="232"/>
      <c r="R1160" s="232"/>
      <c r="S1160" s="232"/>
      <c r="T1160" s="23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4" t="s">
        <v>178</v>
      </c>
      <c r="AU1160" s="234" t="s">
        <v>81</v>
      </c>
      <c r="AV1160" s="13" t="s">
        <v>79</v>
      </c>
      <c r="AW1160" s="13" t="s">
        <v>33</v>
      </c>
      <c r="AX1160" s="13" t="s">
        <v>71</v>
      </c>
      <c r="AY1160" s="234" t="s">
        <v>166</v>
      </c>
    </row>
    <row r="1161" s="14" customFormat="1">
      <c r="A1161" s="14"/>
      <c r="B1161" s="235"/>
      <c r="C1161" s="236"/>
      <c r="D1161" s="226" t="s">
        <v>178</v>
      </c>
      <c r="E1161" s="237" t="s">
        <v>19</v>
      </c>
      <c r="F1161" s="238" t="s">
        <v>1137</v>
      </c>
      <c r="G1161" s="236"/>
      <c r="H1161" s="239">
        <v>2.1000000000000001</v>
      </c>
      <c r="I1161" s="240"/>
      <c r="J1161" s="236"/>
      <c r="K1161" s="236"/>
      <c r="L1161" s="241"/>
      <c r="M1161" s="242"/>
      <c r="N1161" s="243"/>
      <c r="O1161" s="243"/>
      <c r="P1161" s="243"/>
      <c r="Q1161" s="243"/>
      <c r="R1161" s="243"/>
      <c r="S1161" s="243"/>
      <c r="T1161" s="244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5" t="s">
        <v>178</v>
      </c>
      <c r="AU1161" s="245" t="s">
        <v>81</v>
      </c>
      <c r="AV1161" s="14" t="s">
        <v>81</v>
      </c>
      <c r="AW1161" s="14" t="s">
        <v>33</v>
      </c>
      <c r="AX1161" s="14" t="s">
        <v>71</v>
      </c>
      <c r="AY1161" s="245" t="s">
        <v>166</v>
      </c>
    </row>
    <row r="1162" s="15" customFormat="1">
      <c r="A1162" s="15"/>
      <c r="B1162" s="246"/>
      <c r="C1162" s="247"/>
      <c r="D1162" s="226" t="s">
        <v>178</v>
      </c>
      <c r="E1162" s="248" t="s">
        <v>19</v>
      </c>
      <c r="F1162" s="249" t="s">
        <v>183</v>
      </c>
      <c r="G1162" s="247"/>
      <c r="H1162" s="250">
        <v>2.1000000000000001</v>
      </c>
      <c r="I1162" s="251"/>
      <c r="J1162" s="247"/>
      <c r="K1162" s="247"/>
      <c r="L1162" s="252"/>
      <c r="M1162" s="253"/>
      <c r="N1162" s="254"/>
      <c r="O1162" s="254"/>
      <c r="P1162" s="254"/>
      <c r="Q1162" s="254"/>
      <c r="R1162" s="254"/>
      <c r="S1162" s="254"/>
      <c r="T1162" s="255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56" t="s">
        <v>178</v>
      </c>
      <c r="AU1162" s="256" t="s">
        <v>81</v>
      </c>
      <c r="AV1162" s="15" t="s">
        <v>175</v>
      </c>
      <c r="AW1162" s="15" t="s">
        <v>33</v>
      </c>
      <c r="AX1162" s="15" t="s">
        <v>79</v>
      </c>
      <c r="AY1162" s="256" t="s">
        <v>166</v>
      </c>
    </row>
    <row r="1163" s="2" customFormat="1" ht="16.5" customHeight="1">
      <c r="A1163" s="40"/>
      <c r="B1163" s="41"/>
      <c r="C1163" s="206" t="s">
        <v>1152</v>
      </c>
      <c r="D1163" s="206" t="s">
        <v>170</v>
      </c>
      <c r="E1163" s="207" t="s">
        <v>1153</v>
      </c>
      <c r="F1163" s="208" t="s">
        <v>1154</v>
      </c>
      <c r="G1163" s="209" t="s">
        <v>199</v>
      </c>
      <c r="H1163" s="210">
        <v>260.93700000000001</v>
      </c>
      <c r="I1163" s="211"/>
      <c r="J1163" s="212">
        <f>ROUND(I1163*H1163,2)</f>
        <v>0</v>
      </c>
      <c r="K1163" s="208" t="s">
        <v>174</v>
      </c>
      <c r="L1163" s="46"/>
      <c r="M1163" s="213" t="s">
        <v>19</v>
      </c>
      <c r="N1163" s="214" t="s">
        <v>42</v>
      </c>
      <c r="O1163" s="86"/>
      <c r="P1163" s="215">
        <f>O1163*H1163</f>
        <v>0</v>
      </c>
      <c r="Q1163" s="215">
        <v>0</v>
      </c>
      <c r="R1163" s="215">
        <f>Q1163*H1163</f>
        <v>0</v>
      </c>
      <c r="S1163" s="215">
        <v>0.014</v>
      </c>
      <c r="T1163" s="216">
        <f>S1163*H1163</f>
        <v>3.6531180000000001</v>
      </c>
      <c r="U1163" s="40"/>
      <c r="V1163" s="40"/>
      <c r="W1163" s="40"/>
      <c r="X1163" s="40"/>
      <c r="Y1163" s="40"/>
      <c r="Z1163" s="40"/>
      <c r="AA1163" s="40"/>
      <c r="AB1163" s="40"/>
      <c r="AC1163" s="40"/>
      <c r="AD1163" s="40"/>
      <c r="AE1163" s="40"/>
      <c r="AR1163" s="217" t="s">
        <v>208</v>
      </c>
      <c r="AT1163" s="217" t="s">
        <v>170</v>
      </c>
      <c r="AU1163" s="217" t="s">
        <v>81</v>
      </c>
      <c r="AY1163" s="19" t="s">
        <v>166</v>
      </c>
      <c r="BE1163" s="218">
        <f>IF(N1163="základní",J1163,0)</f>
        <v>0</v>
      </c>
      <c r="BF1163" s="218">
        <f>IF(N1163="snížená",J1163,0)</f>
        <v>0</v>
      </c>
      <c r="BG1163" s="218">
        <f>IF(N1163="zákl. přenesená",J1163,0)</f>
        <v>0</v>
      </c>
      <c r="BH1163" s="218">
        <f>IF(N1163="sníž. přenesená",J1163,0)</f>
        <v>0</v>
      </c>
      <c r="BI1163" s="218">
        <f>IF(N1163="nulová",J1163,0)</f>
        <v>0</v>
      </c>
      <c r="BJ1163" s="19" t="s">
        <v>79</v>
      </c>
      <c r="BK1163" s="218">
        <f>ROUND(I1163*H1163,2)</f>
        <v>0</v>
      </c>
      <c r="BL1163" s="19" t="s">
        <v>208</v>
      </c>
      <c r="BM1163" s="217" t="s">
        <v>1155</v>
      </c>
    </row>
    <row r="1164" s="2" customFormat="1">
      <c r="A1164" s="40"/>
      <c r="B1164" s="41"/>
      <c r="C1164" s="42"/>
      <c r="D1164" s="219" t="s">
        <v>176</v>
      </c>
      <c r="E1164" s="42"/>
      <c r="F1164" s="220" t="s">
        <v>1156</v>
      </c>
      <c r="G1164" s="42"/>
      <c r="H1164" s="42"/>
      <c r="I1164" s="221"/>
      <c r="J1164" s="42"/>
      <c r="K1164" s="42"/>
      <c r="L1164" s="46"/>
      <c r="M1164" s="222"/>
      <c r="N1164" s="223"/>
      <c r="O1164" s="86"/>
      <c r="P1164" s="86"/>
      <c r="Q1164" s="86"/>
      <c r="R1164" s="86"/>
      <c r="S1164" s="86"/>
      <c r="T1164" s="87"/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T1164" s="19" t="s">
        <v>176</v>
      </c>
      <c r="AU1164" s="19" t="s">
        <v>81</v>
      </c>
    </row>
    <row r="1165" s="13" customFormat="1">
      <c r="A1165" s="13"/>
      <c r="B1165" s="224"/>
      <c r="C1165" s="225"/>
      <c r="D1165" s="226" t="s">
        <v>178</v>
      </c>
      <c r="E1165" s="227" t="s">
        <v>19</v>
      </c>
      <c r="F1165" s="228" t="s">
        <v>179</v>
      </c>
      <c r="G1165" s="225"/>
      <c r="H1165" s="227" t="s">
        <v>19</v>
      </c>
      <c r="I1165" s="229"/>
      <c r="J1165" s="225"/>
      <c r="K1165" s="225"/>
      <c r="L1165" s="230"/>
      <c r="M1165" s="231"/>
      <c r="N1165" s="232"/>
      <c r="O1165" s="232"/>
      <c r="P1165" s="232"/>
      <c r="Q1165" s="232"/>
      <c r="R1165" s="232"/>
      <c r="S1165" s="232"/>
      <c r="T1165" s="23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4" t="s">
        <v>178</v>
      </c>
      <c r="AU1165" s="234" t="s">
        <v>81</v>
      </c>
      <c r="AV1165" s="13" t="s">
        <v>79</v>
      </c>
      <c r="AW1165" s="13" t="s">
        <v>33</v>
      </c>
      <c r="AX1165" s="13" t="s">
        <v>71</v>
      </c>
      <c r="AY1165" s="234" t="s">
        <v>166</v>
      </c>
    </row>
    <row r="1166" s="13" customFormat="1">
      <c r="A1166" s="13"/>
      <c r="B1166" s="224"/>
      <c r="C1166" s="225"/>
      <c r="D1166" s="226" t="s">
        <v>178</v>
      </c>
      <c r="E1166" s="227" t="s">
        <v>19</v>
      </c>
      <c r="F1166" s="228" t="s">
        <v>181</v>
      </c>
      <c r="G1166" s="225"/>
      <c r="H1166" s="227" t="s">
        <v>19</v>
      </c>
      <c r="I1166" s="229"/>
      <c r="J1166" s="225"/>
      <c r="K1166" s="225"/>
      <c r="L1166" s="230"/>
      <c r="M1166" s="231"/>
      <c r="N1166" s="232"/>
      <c r="O1166" s="232"/>
      <c r="P1166" s="232"/>
      <c r="Q1166" s="232"/>
      <c r="R1166" s="232"/>
      <c r="S1166" s="232"/>
      <c r="T1166" s="23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4" t="s">
        <v>178</v>
      </c>
      <c r="AU1166" s="234" t="s">
        <v>81</v>
      </c>
      <c r="AV1166" s="13" t="s">
        <v>79</v>
      </c>
      <c r="AW1166" s="13" t="s">
        <v>33</v>
      </c>
      <c r="AX1166" s="13" t="s">
        <v>71</v>
      </c>
      <c r="AY1166" s="234" t="s">
        <v>166</v>
      </c>
    </row>
    <row r="1167" s="14" customFormat="1">
      <c r="A1167" s="14"/>
      <c r="B1167" s="235"/>
      <c r="C1167" s="236"/>
      <c r="D1167" s="226" t="s">
        <v>178</v>
      </c>
      <c r="E1167" s="237" t="s">
        <v>19</v>
      </c>
      <c r="F1167" s="238" t="s">
        <v>1157</v>
      </c>
      <c r="G1167" s="236"/>
      <c r="H1167" s="239">
        <v>260.93700000000001</v>
      </c>
      <c r="I1167" s="240"/>
      <c r="J1167" s="236"/>
      <c r="K1167" s="236"/>
      <c r="L1167" s="241"/>
      <c r="M1167" s="242"/>
      <c r="N1167" s="243"/>
      <c r="O1167" s="243"/>
      <c r="P1167" s="243"/>
      <c r="Q1167" s="243"/>
      <c r="R1167" s="243"/>
      <c r="S1167" s="243"/>
      <c r="T1167" s="244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45" t="s">
        <v>178</v>
      </c>
      <c r="AU1167" s="245" t="s">
        <v>81</v>
      </c>
      <c r="AV1167" s="14" t="s">
        <v>81</v>
      </c>
      <c r="AW1167" s="14" t="s">
        <v>33</v>
      </c>
      <c r="AX1167" s="14" t="s">
        <v>71</v>
      </c>
      <c r="AY1167" s="245" t="s">
        <v>166</v>
      </c>
    </row>
    <row r="1168" s="15" customFormat="1">
      <c r="A1168" s="15"/>
      <c r="B1168" s="246"/>
      <c r="C1168" s="247"/>
      <c r="D1168" s="226" t="s">
        <v>178</v>
      </c>
      <c r="E1168" s="248" t="s">
        <v>19</v>
      </c>
      <c r="F1168" s="249" t="s">
        <v>183</v>
      </c>
      <c r="G1168" s="247"/>
      <c r="H1168" s="250">
        <v>260.93700000000001</v>
      </c>
      <c r="I1168" s="251"/>
      <c r="J1168" s="247"/>
      <c r="K1168" s="247"/>
      <c r="L1168" s="252"/>
      <c r="M1168" s="253"/>
      <c r="N1168" s="254"/>
      <c r="O1168" s="254"/>
      <c r="P1168" s="254"/>
      <c r="Q1168" s="254"/>
      <c r="R1168" s="254"/>
      <c r="S1168" s="254"/>
      <c r="T1168" s="255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56" t="s">
        <v>178</v>
      </c>
      <c r="AU1168" s="256" t="s">
        <v>81</v>
      </c>
      <c r="AV1168" s="15" t="s">
        <v>175</v>
      </c>
      <c r="AW1168" s="15" t="s">
        <v>33</v>
      </c>
      <c r="AX1168" s="15" t="s">
        <v>79</v>
      </c>
      <c r="AY1168" s="256" t="s">
        <v>166</v>
      </c>
    </row>
    <row r="1169" s="2" customFormat="1" ht="24.15" customHeight="1">
      <c r="A1169" s="40"/>
      <c r="B1169" s="41"/>
      <c r="C1169" s="206" t="s">
        <v>675</v>
      </c>
      <c r="D1169" s="206" t="s">
        <v>170</v>
      </c>
      <c r="E1169" s="207" t="s">
        <v>1158</v>
      </c>
      <c r="F1169" s="208" t="s">
        <v>1159</v>
      </c>
      <c r="G1169" s="209" t="s">
        <v>1003</v>
      </c>
      <c r="H1169" s="278"/>
      <c r="I1169" s="211"/>
      <c r="J1169" s="212">
        <f>ROUND(I1169*H1169,2)</f>
        <v>0</v>
      </c>
      <c r="K1169" s="208" t="s">
        <v>174</v>
      </c>
      <c r="L1169" s="46"/>
      <c r="M1169" s="213" t="s">
        <v>19</v>
      </c>
      <c r="N1169" s="214" t="s">
        <v>42</v>
      </c>
      <c r="O1169" s="86"/>
      <c r="P1169" s="215">
        <f>O1169*H1169</f>
        <v>0</v>
      </c>
      <c r="Q1169" s="215">
        <v>0</v>
      </c>
      <c r="R1169" s="215">
        <f>Q1169*H1169</f>
        <v>0</v>
      </c>
      <c r="S1169" s="215">
        <v>0</v>
      </c>
      <c r="T1169" s="216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17" t="s">
        <v>208</v>
      </c>
      <c r="AT1169" s="217" t="s">
        <v>170</v>
      </c>
      <c r="AU1169" s="217" t="s">
        <v>81</v>
      </c>
      <c r="AY1169" s="19" t="s">
        <v>166</v>
      </c>
      <c r="BE1169" s="218">
        <f>IF(N1169="základní",J1169,0)</f>
        <v>0</v>
      </c>
      <c r="BF1169" s="218">
        <f>IF(N1169="snížená",J1169,0)</f>
        <v>0</v>
      </c>
      <c r="BG1169" s="218">
        <f>IF(N1169="zákl. přenesená",J1169,0)</f>
        <v>0</v>
      </c>
      <c r="BH1169" s="218">
        <f>IF(N1169="sníž. přenesená",J1169,0)</f>
        <v>0</v>
      </c>
      <c r="BI1169" s="218">
        <f>IF(N1169="nulová",J1169,0)</f>
        <v>0</v>
      </c>
      <c r="BJ1169" s="19" t="s">
        <v>79</v>
      </c>
      <c r="BK1169" s="218">
        <f>ROUND(I1169*H1169,2)</f>
        <v>0</v>
      </c>
      <c r="BL1169" s="19" t="s">
        <v>208</v>
      </c>
      <c r="BM1169" s="217" t="s">
        <v>1160</v>
      </c>
    </row>
    <row r="1170" s="2" customFormat="1">
      <c r="A1170" s="40"/>
      <c r="B1170" s="41"/>
      <c r="C1170" s="42"/>
      <c r="D1170" s="219" t="s">
        <v>176</v>
      </c>
      <c r="E1170" s="42"/>
      <c r="F1170" s="220" t="s">
        <v>1161</v>
      </c>
      <c r="G1170" s="42"/>
      <c r="H1170" s="42"/>
      <c r="I1170" s="221"/>
      <c r="J1170" s="42"/>
      <c r="K1170" s="42"/>
      <c r="L1170" s="46"/>
      <c r="M1170" s="222"/>
      <c r="N1170" s="223"/>
      <c r="O1170" s="86"/>
      <c r="P1170" s="86"/>
      <c r="Q1170" s="86"/>
      <c r="R1170" s="86"/>
      <c r="S1170" s="86"/>
      <c r="T1170" s="87"/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T1170" s="19" t="s">
        <v>176</v>
      </c>
      <c r="AU1170" s="19" t="s">
        <v>81</v>
      </c>
    </row>
    <row r="1171" s="12" customFormat="1" ht="22.8" customHeight="1">
      <c r="A1171" s="12"/>
      <c r="B1171" s="190"/>
      <c r="C1171" s="191"/>
      <c r="D1171" s="192" t="s">
        <v>70</v>
      </c>
      <c r="E1171" s="204" t="s">
        <v>1162</v>
      </c>
      <c r="F1171" s="204" t="s">
        <v>1163</v>
      </c>
      <c r="G1171" s="191"/>
      <c r="H1171" s="191"/>
      <c r="I1171" s="194"/>
      <c r="J1171" s="205">
        <f>BK1171</f>
        <v>0</v>
      </c>
      <c r="K1171" s="191"/>
      <c r="L1171" s="196"/>
      <c r="M1171" s="197"/>
      <c r="N1171" s="198"/>
      <c r="O1171" s="198"/>
      <c r="P1171" s="199">
        <f>SUM(P1172:P1210)</f>
        <v>0</v>
      </c>
      <c r="Q1171" s="198"/>
      <c r="R1171" s="199">
        <f>SUM(R1172:R1210)</f>
        <v>4.2874398639999995</v>
      </c>
      <c r="S1171" s="198"/>
      <c r="T1171" s="200">
        <f>SUM(T1172:T1210)</f>
        <v>0</v>
      </c>
      <c r="U1171" s="12"/>
      <c r="V1171" s="12"/>
      <c r="W1171" s="12"/>
      <c r="X1171" s="12"/>
      <c r="Y1171" s="12"/>
      <c r="Z1171" s="12"/>
      <c r="AA1171" s="12"/>
      <c r="AB1171" s="12"/>
      <c r="AC1171" s="12"/>
      <c r="AD1171" s="12"/>
      <c r="AE1171" s="12"/>
      <c r="AR1171" s="201" t="s">
        <v>81</v>
      </c>
      <c r="AT1171" s="202" t="s">
        <v>70</v>
      </c>
      <c r="AU1171" s="202" t="s">
        <v>79</v>
      </c>
      <c r="AY1171" s="201" t="s">
        <v>166</v>
      </c>
      <c r="BK1171" s="203">
        <f>SUM(BK1172:BK1210)</f>
        <v>0</v>
      </c>
    </row>
    <row r="1172" s="2" customFormat="1" ht="24.15" customHeight="1">
      <c r="A1172" s="40"/>
      <c r="B1172" s="41"/>
      <c r="C1172" s="206" t="s">
        <v>1164</v>
      </c>
      <c r="D1172" s="206" t="s">
        <v>170</v>
      </c>
      <c r="E1172" s="207" t="s">
        <v>1165</v>
      </c>
      <c r="F1172" s="208" t="s">
        <v>1166</v>
      </c>
      <c r="G1172" s="209" t="s">
        <v>199</v>
      </c>
      <c r="H1172" s="210">
        <v>249.19999999999999</v>
      </c>
      <c r="I1172" s="211"/>
      <c r="J1172" s="212">
        <f>ROUND(I1172*H1172,2)</f>
        <v>0</v>
      </c>
      <c r="K1172" s="208" t="s">
        <v>174</v>
      </c>
      <c r="L1172" s="46"/>
      <c r="M1172" s="213" t="s">
        <v>19</v>
      </c>
      <c r="N1172" s="214" t="s">
        <v>42</v>
      </c>
      <c r="O1172" s="86"/>
      <c r="P1172" s="215">
        <f>O1172*H1172</f>
        <v>0</v>
      </c>
      <c r="Q1172" s="215">
        <v>0.01691382</v>
      </c>
      <c r="R1172" s="215">
        <f>Q1172*H1172</f>
        <v>4.2149239439999997</v>
      </c>
      <c r="S1172" s="215">
        <v>0</v>
      </c>
      <c r="T1172" s="216">
        <f>S1172*H1172</f>
        <v>0</v>
      </c>
      <c r="U1172" s="40"/>
      <c r="V1172" s="40"/>
      <c r="W1172" s="40"/>
      <c r="X1172" s="40"/>
      <c r="Y1172" s="40"/>
      <c r="Z1172" s="40"/>
      <c r="AA1172" s="40"/>
      <c r="AB1172" s="40"/>
      <c r="AC1172" s="40"/>
      <c r="AD1172" s="40"/>
      <c r="AE1172" s="40"/>
      <c r="AR1172" s="217" t="s">
        <v>208</v>
      </c>
      <c r="AT1172" s="217" t="s">
        <v>170</v>
      </c>
      <c r="AU1172" s="217" t="s">
        <v>81</v>
      </c>
      <c r="AY1172" s="19" t="s">
        <v>166</v>
      </c>
      <c r="BE1172" s="218">
        <f>IF(N1172="základní",J1172,0)</f>
        <v>0</v>
      </c>
      <c r="BF1172" s="218">
        <f>IF(N1172="snížená",J1172,0)</f>
        <v>0</v>
      </c>
      <c r="BG1172" s="218">
        <f>IF(N1172="zákl. přenesená",J1172,0)</f>
        <v>0</v>
      </c>
      <c r="BH1172" s="218">
        <f>IF(N1172="sníž. přenesená",J1172,0)</f>
        <v>0</v>
      </c>
      <c r="BI1172" s="218">
        <f>IF(N1172="nulová",J1172,0)</f>
        <v>0</v>
      </c>
      <c r="BJ1172" s="19" t="s">
        <v>79</v>
      </c>
      <c r="BK1172" s="218">
        <f>ROUND(I1172*H1172,2)</f>
        <v>0</v>
      </c>
      <c r="BL1172" s="19" t="s">
        <v>208</v>
      </c>
      <c r="BM1172" s="217" t="s">
        <v>1167</v>
      </c>
    </row>
    <row r="1173" s="2" customFormat="1">
      <c r="A1173" s="40"/>
      <c r="B1173" s="41"/>
      <c r="C1173" s="42"/>
      <c r="D1173" s="219" t="s">
        <v>176</v>
      </c>
      <c r="E1173" s="42"/>
      <c r="F1173" s="220" t="s">
        <v>1168</v>
      </c>
      <c r="G1173" s="42"/>
      <c r="H1173" s="42"/>
      <c r="I1173" s="221"/>
      <c r="J1173" s="42"/>
      <c r="K1173" s="42"/>
      <c r="L1173" s="46"/>
      <c r="M1173" s="222"/>
      <c r="N1173" s="223"/>
      <c r="O1173" s="86"/>
      <c r="P1173" s="86"/>
      <c r="Q1173" s="86"/>
      <c r="R1173" s="86"/>
      <c r="S1173" s="86"/>
      <c r="T1173" s="87"/>
      <c r="U1173" s="40"/>
      <c r="V1173" s="40"/>
      <c r="W1173" s="40"/>
      <c r="X1173" s="40"/>
      <c r="Y1173" s="40"/>
      <c r="Z1173" s="40"/>
      <c r="AA1173" s="40"/>
      <c r="AB1173" s="40"/>
      <c r="AC1173" s="40"/>
      <c r="AD1173" s="40"/>
      <c r="AE1173" s="40"/>
      <c r="AT1173" s="19" t="s">
        <v>176</v>
      </c>
      <c r="AU1173" s="19" t="s">
        <v>81</v>
      </c>
    </row>
    <row r="1174" s="13" customFormat="1">
      <c r="A1174" s="13"/>
      <c r="B1174" s="224"/>
      <c r="C1174" s="225"/>
      <c r="D1174" s="226" t="s">
        <v>178</v>
      </c>
      <c r="E1174" s="227" t="s">
        <v>19</v>
      </c>
      <c r="F1174" s="228" t="s">
        <v>179</v>
      </c>
      <c r="G1174" s="225"/>
      <c r="H1174" s="227" t="s">
        <v>19</v>
      </c>
      <c r="I1174" s="229"/>
      <c r="J1174" s="225"/>
      <c r="K1174" s="225"/>
      <c r="L1174" s="230"/>
      <c r="M1174" s="231"/>
      <c r="N1174" s="232"/>
      <c r="O1174" s="232"/>
      <c r="P1174" s="232"/>
      <c r="Q1174" s="232"/>
      <c r="R1174" s="232"/>
      <c r="S1174" s="232"/>
      <c r="T1174" s="23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4" t="s">
        <v>178</v>
      </c>
      <c r="AU1174" s="234" t="s">
        <v>81</v>
      </c>
      <c r="AV1174" s="13" t="s">
        <v>79</v>
      </c>
      <c r="AW1174" s="13" t="s">
        <v>33</v>
      </c>
      <c r="AX1174" s="13" t="s">
        <v>71</v>
      </c>
      <c r="AY1174" s="234" t="s">
        <v>166</v>
      </c>
    </row>
    <row r="1175" s="13" customFormat="1">
      <c r="A1175" s="13"/>
      <c r="B1175" s="224"/>
      <c r="C1175" s="225"/>
      <c r="D1175" s="226" t="s">
        <v>178</v>
      </c>
      <c r="E1175" s="227" t="s">
        <v>19</v>
      </c>
      <c r="F1175" s="228" t="s">
        <v>181</v>
      </c>
      <c r="G1175" s="225"/>
      <c r="H1175" s="227" t="s">
        <v>19</v>
      </c>
      <c r="I1175" s="229"/>
      <c r="J1175" s="225"/>
      <c r="K1175" s="225"/>
      <c r="L1175" s="230"/>
      <c r="M1175" s="231"/>
      <c r="N1175" s="232"/>
      <c r="O1175" s="232"/>
      <c r="P1175" s="232"/>
      <c r="Q1175" s="232"/>
      <c r="R1175" s="232"/>
      <c r="S1175" s="232"/>
      <c r="T1175" s="23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4" t="s">
        <v>178</v>
      </c>
      <c r="AU1175" s="234" t="s">
        <v>81</v>
      </c>
      <c r="AV1175" s="13" t="s">
        <v>79</v>
      </c>
      <c r="AW1175" s="13" t="s">
        <v>33</v>
      </c>
      <c r="AX1175" s="13" t="s">
        <v>71</v>
      </c>
      <c r="AY1175" s="234" t="s">
        <v>166</v>
      </c>
    </row>
    <row r="1176" s="13" customFormat="1">
      <c r="A1176" s="13"/>
      <c r="B1176" s="224"/>
      <c r="C1176" s="225"/>
      <c r="D1176" s="226" t="s">
        <v>178</v>
      </c>
      <c r="E1176" s="227" t="s">
        <v>19</v>
      </c>
      <c r="F1176" s="228" t="s">
        <v>1169</v>
      </c>
      <c r="G1176" s="225"/>
      <c r="H1176" s="227" t="s">
        <v>19</v>
      </c>
      <c r="I1176" s="229"/>
      <c r="J1176" s="225"/>
      <c r="K1176" s="225"/>
      <c r="L1176" s="230"/>
      <c r="M1176" s="231"/>
      <c r="N1176" s="232"/>
      <c r="O1176" s="232"/>
      <c r="P1176" s="232"/>
      <c r="Q1176" s="232"/>
      <c r="R1176" s="232"/>
      <c r="S1176" s="232"/>
      <c r="T1176" s="23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4" t="s">
        <v>178</v>
      </c>
      <c r="AU1176" s="234" t="s">
        <v>81</v>
      </c>
      <c r="AV1176" s="13" t="s">
        <v>79</v>
      </c>
      <c r="AW1176" s="13" t="s">
        <v>33</v>
      </c>
      <c r="AX1176" s="13" t="s">
        <v>71</v>
      </c>
      <c r="AY1176" s="234" t="s">
        <v>166</v>
      </c>
    </row>
    <row r="1177" s="13" customFormat="1">
      <c r="A1177" s="13"/>
      <c r="B1177" s="224"/>
      <c r="C1177" s="225"/>
      <c r="D1177" s="226" t="s">
        <v>178</v>
      </c>
      <c r="E1177" s="227" t="s">
        <v>19</v>
      </c>
      <c r="F1177" s="228" t="s">
        <v>1075</v>
      </c>
      <c r="G1177" s="225"/>
      <c r="H1177" s="227" t="s">
        <v>19</v>
      </c>
      <c r="I1177" s="229"/>
      <c r="J1177" s="225"/>
      <c r="K1177" s="225"/>
      <c r="L1177" s="230"/>
      <c r="M1177" s="231"/>
      <c r="N1177" s="232"/>
      <c r="O1177" s="232"/>
      <c r="P1177" s="232"/>
      <c r="Q1177" s="232"/>
      <c r="R1177" s="232"/>
      <c r="S1177" s="232"/>
      <c r="T1177" s="23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4" t="s">
        <v>178</v>
      </c>
      <c r="AU1177" s="234" t="s">
        <v>81</v>
      </c>
      <c r="AV1177" s="13" t="s">
        <v>79</v>
      </c>
      <c r="AW1177" s="13" t="s">
        <v>33</v>
      </c>
      <c r="AX1177" s="13" t="s">
        <v>71</v>
      </c>
      <c r="AY1177" s="234" t="s">
        <v>166</v>
      </c>
    </row>
    <row r="1178" s="13" customFormat="1">
      <c r="A1178" s="13"/>
      <c r="B1178" s="224"/>
      <c r="C1178" s="225"/>
      <c r="D1178" s="226" t="s">
        <v>178</v>
      </c>
      <c r="E1178" s="227" t="s">
        <v>19</v>
      </c>
      <c r="F1178" s="228" t="s">
        <v>181</v>
      </c>
      <c r="G1178" s="225"/>
      <c r="H1178" s="227" t="s">
        <v>19</v>
      </c>
      <c r="I1178" s="229"/>
      <c r="J1178" s="225"/>
      <c r="K1178" s="225"/>
      <c r="L1178" s="230"/>
      <c r="M1178" s="231"/>
      <c r="N1178" s="232"/>
      <c r="O1178" s="232"/>
      <c r="P1178" s="232"/>
      <c r="Q1178" s="232"/>
      <c r="R1178" s="232"/>
      <c r="S1178" s="232"/>
      <c r="T1178" s="23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4" t="s">
        <v>178</v>
      </c>
      <c r="AU1178" s="234" t="s">
        <v>81</v>
      </c>
      <c r="AV1178" s="13" t="s">
        <v>79</v>
      </c>
      <c r="AW1178" s="13" t="s">
        <v>33</v>
      </c>
      <c r="AX1178" s="13" t="s">
        <v>71</v>
      </c>
      <c r="AY1178" s="234" t="s">
        <v>166</v>
      </c>
    </row>
    <row r="1179" s="14" customFormat="1">
      <c r="A1179" s="14"/>
      <c r="B1179" s="235"/>
      <c r="C1179" s="236"/>
      <c r="D1179" s="226" t="s">
        <v>178</v>
      </c>
      <c r="E1179" s="237" t="s">
        <v>19</v>
      </c>
      <c r="F1179" s="238" t="s">
        <v>1076</v>
      </c>
      <c r="G1179" s="236"/>
      <c r="H1179" s="239">
        <v>197.52000000000001</v>
      </c>
      <c r="I1179" s="240"/>
      <c r="J1179" s="236"/>
      <c r="K1179" s="236"/>
      <c r="L1179" s="241"/>
      <c r="M1179" s="242"/>
      <c r="N1179" s="243"/>
      <c r="O1179" s="243"/>
      <c r="P1179" s="243"/>
      <c r="Q1179" s="243"/>
      <c r="R1179" s="243"/>
      <c r="S1179" s="243"/>
      <c r="T1179" s="244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45" t="s">
        <v>178</v>
      </c>
      <c r="AU1179" s="245" t="s">
        <v>81</v>
      </c>
      <c r="AV1179" s="14" t="s">
        <v>81</v>
      </c>
      <c r="AW1179" s="14" t="s">
        <v>33</v>
      </c>
      <c r="AX1179" s="14" t="s">
        <v>71</v>
      </c>
      <c r="AY1179" s="245" t="s">
        <v>166</v>
      </c>
    </row>
    <row r="1180" s="14" customFormat="1">
      <c r="A1180" s="14"/>
      <c r="B1180" s="235"/>
      <c r="C1180" s="236"/>
      <c r="D1180" s="226" t="s">
        <v>178</v>
      </c>
      <c r="E1180" s="237" t="s">
        <v>19</v>
      </c>
      <c r="F1180" s="238" t="s">
        <v>1077</v>
      </c>
      <c r="G1180" s="236"/>
      <c r="H1180" s="239">
        <v>51.68</v>
      </c>
      <c r="I1180" s="240"/>
      <c r="J1180" s="236"/>
      <c r="K1180" s="236"/>
      <c r="L1180" s="241"/>
      <c r="M1180" s="242"/>
      <c r="N1180" s="243"/>
      <c r="O1180" s="243"/>
      <c r="P1180" s="243"/>
      <c r="Q1180" s="243"/>
      <c r="R1180" s="243"/>
      <c r="S1180" s="243"/>
      <c r="T1180" s="244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45" t="s">
        <v>178</v>
      </c>
      <c r="AU1180" s="245" t="s">
        <v>81</v>
      </c>
      <c r="AV1180" s="14" t="s">
        <v>81</v>
      </c>
      <c r="AW1180" s="14" t="s">
        <v>33</v>
      </c>
      <c r="AX1180" s="14" t="s">
        <v>71</v>
      </c>
      <c r="AY1180" s="245" t="s">
        <v>166</v>
      </c>
    </row>
    <row r="1181" s="15" customFormat="1">
      <c r="A1181" s="15"/>
      <c r="B1181" s="246"/>
      <c r="C1181" s="247"/>
      <c r="D1181" s="226" t="s">
        <v>178</v>
      </c>
      <c r="E1181" s="248" t="s">
        <v>19</v>
      </c>
      <c r="F1181" s="249" t="s">
        <v>183</v>
      </c>
      <c r="G1181" s="247"/>
      <c r="H1181" s="250">
        <v>249.20000000000002</v>
      </c>
      <c r="I1181" s="251"/>
      <c r="J1181" s="247"/>
      <c r="K1181" s="247"/>
      <c r="L1181" s="252"/>
      <c r="M1181" s="253"/>
      <c r="N1181" s="254"/>
      <c r="O1181" s="254"/>
      <c r="P1181" s="254"/>
      <c r="Q1181" s="254"/>
      <c r="R1181" s="254"/>
      <c r="S1181" s="254"/>
      <c r="T1181" s="255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56" t="s">
        <v>178</v>
      </c>
      <c r="AU1181" s="256" t="s">
        <v>81</v>
      </c>
      <c r="AV1181" s="15" t="s">
        <v>175</v>
      </c>
      <c r="AW1181" s="15" t="s">
        <v>33</v>
      </c>
      <c r="AX1181" s="15" t="s">
        <v>79</v>
      </c>
      <c r="AY1181" s="256" t="s">
        <v>166</v>
      </c>
    </row>
    <row r="1182" s="2" customFormat="1" ht="24.15" customHeight="1">
      <c r="A1182" s="40"/>
      <c r="B1182" s="41"/>
      <c r="C1182" s="206" t="s">
        <v>682</v>
      </c>
      <c r="D1182" s="206" t="s">
        <v>170</v>
      </c>
      <c r="E1182" s="207" t="s">
        <v>1170</v>
      </c>
      <c r="F1182" s="208" t="s">
        <v>1171</v>
      </c>
      <c r="G1182" s="209" t="s">
        <v>199</v>
      </c>
      <c r="H1182" s="210">
        <v>249.19999999999999</v>
      </c>
      <c r="I1182" s="211"/>
      <c r="J1182" s="212">
        <f>ROUND(I1182*H1182,2)</f>
        <v>0</v>
      </c>
      <c r="K1182" s="208" t="s">
        <v>174</v>
      </c>
      <c r="L1182" s="46"/>
      <c r="M1182" s="213" t="s">
        <v>19</v>
      </c>
      <c r="N1182" s="214" t="s">
        <v>42</v>
      </c>
      <c r="O1182" s="86"/>
      <c r="P1182" s="215">
        <f>O1182*H1182</f>
        <v>0</v>
      </c>
      <c r="Q1182" s="215">
        <v>0.00010000000000000001</v>
      </c>
      <c r="R1182" s="215">
        <f>Q1182*H1182</f>
        <v>0.024920000000000001</v>
      </c>
      <c r="S1182" s="215">
        <v>0</v>
      </c>
      <c r="T1182" s="216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17" t="s">
        <v>208</v>
      </c>
      <c r="AT1182" s="217" t="s">
        <v>170</v>
      </c>
      <c r="AU1182" s="217" t="s">
        <v>81</v>
      </c>
      <c r="AY1182" s="19" t="s">
        <v>166</v>
      </c>
      <c r="BE1182" s="218">
        <f>IF(N1182="základní",J1182,0)</f>
        <v>0</v>
      </c>
      <c r="BF1182" s="218">
        <f>IF(N1182="snížená",J1182,0)</f>
        <v>0</v>
      </c>
      <c r="BG1182" s="218">
        <f>IF(N1182="zákl. přenesená",J1182,0)</f>
        <v>0</v>
      </c>
      <c r="BH1182" s="218">
        <f>IF(N1182="sníž. přenesená",J1182,0)</f>
        <v>0</v>
      </c>
      <c r="BI1182" s="218">
        <f>IF(N1182="nulová",J1182,0)</f>
        <v>0</v>
      </c>
      <c r="BJ1182" s="19" t="s">
        <v>79</v>
      </c>
      <c r="BK1182" s="218">
        <f>ROUND(I1182*H1182,2)</f>
        <v>0</v>
      </c>
      <c r="BL1182" s="19" t="s">
        <v>208</v>
      </c>
      <c r="BM1182" s="217" t="s">
        <v>1172</v>
      </c>
    </row>
    <row r="1183" s="2" customFormat="1">
      <c r="A1183" s="40"/>
      <c r="B1183" s="41"/>
      <c r="C1183" s="42"/>
      <c r="D1183" s="219" t="s">
        <v>176</v>
      </c>
      <c r="E1183" s="42"/>
      <c r="F1183" s="220" t="s">
        <v>1173</v>
      </c>
      <c r="G1183" s="42"/>
      <c r="H1183" s="42"/>
      <c r="I1183" s="221"/>
      <c r="J1183" s="42"/>
      <c r="K1183" s="42"/>
      <c r="L1183" s="46"/>
      <c r="M1183" s="222"/>
      <c r="N1183" s="223"/>
      <c r="O1183" s="86"/>
      <c r="P1183" s="86"/>
      <c r="Q1183" s="86"/>
      <c r="R1183" s="86"/>
      <c r="S1183" s="86"/>
      <c r="T1183" s="87"/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T1183" s="19" t="s">
        <v>176</v>
      </c>
      <c r="AU1183" s="19" t="s">
        <v>81</v>
      </c>
    </row>
    <row r="1184" s="13" customFormat="1">
      <c r="A1184" s="13"/>
      <c r="B1184" s="224"/>
      <c r="C1184" s="225"/>
      <c r="D1184" s="226" t="s">
        <v>178</v>
      </c>
      <c r="E1184" s="227" t="s">
        <v>19</v>
      </c>
      <c r="F1184" s="228" t="s">
        <v>179</v>
      </c>
      <c r="G1184" s="225"/>
      <c r="H1184" s="227" t="s">
        <v>19</v>
      </c>
      <c r="I1184" s="229"/>
      <c r="J1184" s="225"/>
      <c r="K1184" s="225"/>
      <c r="L1184" s="230"/>
      <c r="M1184" s="231"/>
      <c r="N1184" s="232"/>
      <c r="O1184" s="232"/>
      <c r="P1184" s="232"/>
      <c r="Q1184" s="232"/>
      <c r="R1184" s="232"/>
      <c r="S1184" s="232"/>
      <c r="T1184" s="23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4" t="s">
        <v>178</v>
      </c>
      <c r="AU1184" s="234" t="s">
        <v>81</v>
      </c>
      <c r="AV1184" s="13" t="s">
        <v>79</v>
      </c>
      <c r="AW1184" s="13" t="s">
        <v>33</v>
      </c>
      <c r="AX1184" s="13" t="s">
        <v>71</v>
      </c>
      <c r="AY1184" s="234" t="s">
        <v>166</v>
      </c>
    </row>
    <row r="1185" s="13" customFormat="1">
      <c r="A1185" s="13"/>
      <c r="B1185" s="224"/>
      <c r="C1185" s="225"/>
      <c r="D1185" s="226" t="s">
        <v>178</v>
      </c>
      <c r="E1185" s="227" t="s">
        <v>19</v>
      </c>
      <c r="F1185" s="228" t="s">
        <v>181</v>
      </c>
      <c r="G1185" s="225"/>
      <c r="H1185" s="227" t="s">
        <v>19</v>
      </c>
      <c r="I1185" s="229"/>
      <c r="J1185" s="225"/>
      <c r="K1185" s="225"/>
      <c r="L1185" s="230"/>
      <c r="M1185" s="231"/>
      <c r="N1185" s="232"/>
      <c r="O1185" s="232"/>
      <c r="P1185" s="232"/>
      <c r="Q1185" s="232"/>
      <c r="R1185" s="232"/>
      <c r="S1185" s="232"/>
      <c r="T1185" s="23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4" t="s">
        <v>178</v>
      </c>
      <c r="AU1185" s="234" t="s">
        <v>81</v>
      </c>
      <c r="AV1185" s="13" t="s">
        <v>79</v>
      </c>
      <c r="AW1185" s="13" t="s">
        <v>33</v>
      </c>
      <c r="AX1185" s="13" t="s">
        <v>71</v>
      </c>
      <c r="AY1185" s="234" t="s">
        <v>166</v>
      </c>
    </row>
    <row r="1186" s="13" customFormat="1">
      <c r="A1186" s="13"/>
      <c r="B1186" s="224"/>
      <c r="C1186" s="225"/>
      <c r="D1186" s="226" t="s">
        <v>178</v>
      </c>
      <c r="E1186" s="227" t="s">
        <v>19</v>
      </c>
      <c r="F1186" s="228" t="s">
        <v>1075</v>
      </c>
      <c r="G1186" s="225"/>
      <c r="H1186" s="227" t="s">
        <v>19</v>
      </c>
      <c r="I1186" s="229"/>
      <c r="J1186" s="225"/>
      <c r="K1186" s="225"/>
      <c r="L1186" s="230"/>
      <c r="M1186" s="231"/>
      <c r="N1186" s="232"/>
      <c r="O1186" s="232"/>
      <c r="P1186" s="232"/>
      <c r="Q1186" s="232"/>
      <c r="R1186" s="232"/>
      <c r="S1186" s="232"/>
      <c r="T1186" s="23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4" t="s">
        <v>178</v>
      </c>
      <c r="AU1186" s="234" t="s">
        <v>81</v>
      </c>
      <c r="AV1186" s="13" t="s">
        <v>79</v>
      </c>
      <c r="AW1186" s="13" t="s">
        <v>33</v>
      </c>
      <c r="AX1186" s="13" t="s">
        <v>71</v>
      </c>
      <c r="AY1186" s="234" t="s">
        <v>166</v>
      </c>
    </row>
    <row r="1187" s="13" customFormat="1">
      <c r="A1187" s="13"/>
      <c r="B1187" s="224"/>
      <c r="C1187" s="225"/>
      <c r="D1187" s="226" t="s">
        <v>178</v>
      </c>
      <c r="E1187" s="227" t="s">
        <v>19</v>
      </c>
      <c r="F1187" s="228" t="s">
        <v>181</v>
      </c>
      <c r="G1187" s="225"/>
      <c r="H1187" s="227" t="s">
        <v>19</v>
      </c>
      <c r="I1187" s="229"/>
      <c r="J1187" s="225"/>
      <c r="K1187" s="225"/>
      <c r="L1187" s="230"/>
      <c r="M1187" s="231"/>
      <c r="N1187" s="232"/>
      <c r="O1187" s="232"/>
      <c r="P1187" s="232"/>
      <c r="Q1187" s="232"/>
      <c r="R1187" s="232"/>
      <c r="S1187" s="232"/>
      <c r="T1187" s="23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4" t="s">
        <v>178</v>
      </c>
      <c r="AU1187" s="234" t="s">
        <v>81</v>
      </c>
      <c r="AV1187" s="13" t="s">
        <v>79</v>
      </c>
      <c r="AW1187" s="13" t="s">
        <v>33</v>
      </c>
      <c r="AX1187" s="13" t="s">
        <v>71</v>
      </c>
      <c r="AY1187" s="234" t="s">
        <v>166</v>
      </c>
    </row>
    <row r="1188" s="14" customFormat="1">
      <c r="A1188" s="14"/>
      <c r="B1188" s="235"/>
      <c r="C1188" s="236"/>
      <c r="D1188" s="226" t="s">
        <v>178</v>
      </c>
      <c r="E1188" s="237" t="s">
        <v>19</v>
      </c>
      <c r="F1188" s="238" t="s">
        <v>1076</v>
      </c>
      <c r="G1188" s="236"/>
      <c r="H1188" s="239">
        <v>197.52000000000001</v>
      </c>
      <c r="I1188" s="240"/>
      <c r="J1188" s="236"/>
      <c r="K1188" s="236"/>
      <c r="L1188" s="241"/>
      <c r="M1188" s="242"/>
      <c r="N1188" s="243"/>
      <c r="O1188" s="243"/>
      <c r="P1188" s="243"/>
      <c r="Q1188" s="243"/>
      <c r="R1188" s="243"/>
      <c r="S1188" s="243"/>
      <c r="T1188" s="244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45" t="s">
        <v>178</v>
      </c>
      <c r="AU1188" s="245" t="s">
        <v>81</v>
      </c>
      <c r="AV1188" s="14" t="s">
        <v>81</v>
      </c>
      <c r="AW1188" s="14" t="s">
        <v>33</v>
      </c>
      <c r="AX1188" s="14" t="s">
        <v>71</v>
      </c>
      <c r="AY1188" s="245" t="s">
        <v>166</v>
      </c>
    </row>
    <row r="1189" s="14" customFormat="1">
      <c r="A1189" s="14"/>
      <c r="B1189" s="235"/>
      <c r="C1189" s="236"/>
      <c r="D1189" s="226" t="s">
        <v>178</v>
      </c>
      <c r="E1189" s="237" t="s">
        <v>19</v>
      </c>
      <c r="F1189" s="238" t="s">
        <v>1077</v>
      </c>
      <c r="G1189" s="236"/>
      <c r="H1189" s="239">
        <v>51.68</v>
      </c>
      <c r="I1189" s="240"/>
      <c r="J1189" s="236"/>
      <c r="K1189" s="236"/>
      <c r="L1189" s="241"/>
      <c r="M1189" s="242"/>
      <c r="N1189" s="243"/>
      <c r="O1189" s="243"/>
      <c r="P1189" s="243"/>
      <c r="Q1189" s="243"/>
      <c r="R1189" s="243"/>
      <c r="S1189" s="243"/>
      <c r="T1189" s="244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45" t="s">
        <v>178</v>
      </c>
      <c r="AU1189" s="245" t="s">
        <v>81</v>
      </c>
      <c r="AV1189" s="14" t="s">
        <v>81</v>
      </c>
      <c r="AW1189" s="14" t="s">
        <v>33</v>
      </c>
      <c r="AX1189" s="14" t="s">
        <v>71</v>
      </c>
      <c r="AY1189" s="245" t="s">
        <v>166</v>
      </c>
    </row>
    <row r="1190" s="15" customFormat="1">
      <c r="A1190" s="15"/>
      <c r="B1190" s="246"/>
      <c r="C1190" s="247"/>
      <c r="D1190" s="226" t="s">
        <v>178</v>
      </c>
      <c r="E1190" s="248" t="s">
        <v>19</v>
      </c>
      <c r="F1190" s="249" t="s">
        <v>183</v>
      </c>
      <c r="G1190" s="247"/>
      <c r="H1190" s="250">
        <v>249.20000000000002</v>
      </c>
      <c r="I1190" s="251"/>
      <c r="J1190" s="247"/>
      <c r="K1190" s="247"/>
      <c r="L1190" s="252"/>
      <c r="M1190" s="253"/>
      <c r="N1190" s="254"/>
      <c r="O1190" s="254"/>
      <c r="P1190" s="254"/>
      <c r="Q1190" s="254"/>
      <c r="R1190" s="254"/>
      <c r="S1190" s="254"/>
      <c r="T1190" s="255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56" t="s">
        <v>178</v>
      </c>
      <c r="AU1190" s="256" t="s">
        <v>81</v>
      </c>
      <c r="AV1190" s="15" t="s">
        <v>175</v>
      </c>
      <c r="AW1190" s="15" t="s">
        <v>33</v>
      </c>
      <c r="AX1190" s="15" t="s">
        <v>79</v>
      </c>
      <c r="AY1190" s="256" t="s">
        <v>166</v>
      </c>
    </row>
    <row r="1191" s="2" customFormat="1" ht="24.15" customHeight="1">
      <c r="A1191" s="40"/>
      <c r="B1191" s="41"/>
      <c r="C1191" s="206" t="s">
        <v>1174</v>
      </c>
      <c r="D1191" s="206" t="s">
        <v>170</v>
      </c>
      <c r="E1191" s="207" t="s">
        <v>1175</v>
      </c>
      <c r="F1191" s="208" t="s">
        <v>1176</v>
      </c>
      <c r="G1191" s="209" t="s">
        <v>199</v>
      </c>
      <c r="H1191" s="210">
        <v>249.19999999999999</v>
      </c>
      <c r="I1191" s="211"/>
      <c r="J1191" s="212">
        <f>ROUND(I1191*H1191,2)</f>
        <v>0</v>
      </c>
      <c r="K1191" s="208" t="s">
        <v>174</v>
      </c>
      <c r="L1191" s="46"/>
      <c r="M1191" s="213" t="s">
        <v>19</v>
      </c>
      <c r="N1191" s="214" t="s">
        <v>42</v>
      </c>
      <c r="O1191" s="86"/>
      <c r="P1191" s="215">
        <f>O1191*H1191</f>
        <v>0</v>
      </c>
      <c r="Q1191" s="215">
        <v>0</v>
      </c>
      <c r="R1191" s="215">
        <f>Q1191*H1191</f>
        <v>0</v>
      </c>
      <c r="S1191" s="215">
        <v>0</v>
      </c>
      <c r="T1191" s="216">
        <f>S1191*H1191</f>
        <v>0</v>
      </c>
      <c r="U1191" s="40"/>
      <c r="V1191" s="40"/>
      <c r="W1191" s="40"/>
      <c r="X1191" s="40"/>
      <c r="Y1191" s="40"/>
      <c r="Z1191" s="40"/>
      <c r="AA1191" s="40"/>
      <c r="AB1191" s="40"/>
      <c r="AC1191" s="40"/>
      <c r="AD1191" s="40"/>
      <c r="AE1191" s="40"/>
      <c r="AR1191" s="217" t="s">
        <v>208</v>
      </c>
      <c r="AT1191" s="217" t="s">
        <v>170</v>
      </c>
      <c r="AU1191" s="217" t="s">
        <v>81</v>
      </c>
      <c r="AY1191" s="19" t="s">
        <v>166</v>
      </c>
      <c r="BE1191" s="218">
        <f>IF(N1191="základní",J1191,0)</f>
        <v>0</v>
      </c>
      <c r="BF1191" s="218">
        <f>IF(N1191="snížená",J1191,0)</f>
        <v>0</v>
      </c>
      <c r="BG1191" s="218">
        <f>IF(N1191="zákl. přenesená",J1191,0)</f>
        <v>0</v>
      </c>
      <c r="BH1191" s="218">
        <f>IF(N1191="sníž. přenesená",J1191,0)</f>
        <v>0</v>
      </c>
      <c r="BI1191" s="218">
        <f>IF(N1191="nulová",J1191,0)</f>
        <v>0</v>
      </c>
      <c r="BJ1191" s="19" t="s">
        <v>79</v>
      </c>
      <c r="BK1191" s="218">
        <f>ROUND(I1191*H1191,2)</f>
        <v>0</v>
      </c>
      <c r="BL1191" s="19" t="s">
        <v>208</v>
      </c>
      <c r="BM1191" s="217" t="s">
        <v>1177</v>
      </c>
    </row>
    <row r="1192" s="2" customFormat="1">
      <c r="A1192" s="40"/>
      <c r="B1192" s="41"/>
      <c r="C1192" s="42"/>
      <c r="D1192" s="219" t="s">
        <v>176</v>
      </c>
      <c r="E1192" s="42"/>
      <c r="F1192" s="220" t="s">
        <v>1178</v>
      </c>
      <c r="G1192" s="42"/>
      <c r="H1192" s="42"/>
      <c r="I1192" s="221"/>
      <c r="J1192" s="42"/>
      <c r="K1192" s="42"/>
      <c r="L1192" s="46"/>
      <c r="M1192" s="222"/>
      <c r="N1192" s="223"/>
      <c r="O1192" s="86"/>
      <c r="P1192" s="86"/>
      <c r="Q1192" s="86"/>
      <c r="R1192" s="86"/>
      <c r="S1192" s="86"/>
      <c r="T1192" s="87"/>
      <c r="U1192" s="40"/>
      <c r="V1192" s="40"/>
      <c r="W1192" s="40"/>
      <c r="X1192" s="40"/>
      <c r="Y1192" s="40"/>
      <c r="Z1192" s="40"/>
      <c r="AA1192" s="40"/>
      <c r="AB1192" s="40"/>
      <c r="AC1192" s="40"/>
      <c r="AD1192" s="40"/>
      <c r="AE1192" s="40"/>
      <c r="AT1192" s="19" t="s">
        <v>176</v>
      </c>
      <c r="AU1192" s="19" t="s">
        <v>81</v>
      </c>
    </row>
    <row r="1193" s="13" customFormat="1">
      <c r="A1193" s="13"/>
      <c r="B1193" s="224"/>
      <c r="C1193" s="225"/>
      <c r="D1193" s="226" t="s">
        <v>178</v>
      </c>
      <c r="E1193" s="227" t="s">
        <v>19</v>
      </c>
      <c r="F1193" s="228" t="s">
        <v>179</v>
      </c>
      <c r="G1193" s="225"/>
      <c r="H1193" s="227" t="s">
        <v>19</v>
      </c>
      <c r="I1193" s="229"/>
      <c r="J1193" s="225"/>
      <c r="K1193" s="225"/>
      <c r="L1193" s="230"/>
      <c r="M1193" s="231"/>
      <c r="N1193" s="232"/>
      <c r="O1193" s="232"/>
      <c r="P1193" s="232"/>
      <c r="Q1193" s="232"/>
      <c r="R1193" s="232"/>
      <c r="S1193" s="232"/>
      <c r="T1193" s="23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4" t="s">
        <v>178</v>
      </c>
      <c r="AU1193" s="234" t="s">
        <v>81</v>
      </c>
      <c r="AV1193" s="13" t="s">
        <v>79</v>
      </c>
      <c r="AW1193" s="13" t="s">
        <v>33</v>
      </c>
      <c r="AX1193" s="13" t="s">
        <v>71</v>
      </c>
      <c r="AY1193" s="234" t="s">
        <v>166</v>
      </c>
    </row>
    <row r="1194" s="13" customFormat="1">
      <c r="A1194" s="13"/>
      <c r="B1194" s="224"/>
      <c r="C1194" s="225"/>
      <c r="D1194" s="226" t="s">
        <v>178</v>
      </c>
      <c r="E1194" s="227" t="s">
        <v>19</v>
      </c>
      <c r="F1194" s="228" t="s">
        <v>181</v>
      </c>
      <c r="G1194" s="225"/>
      <c r="H1194" s="227" t="s">
        <v>19</v>
      </c>
      <c r="I1194" s="229"/>
      <c r="J1194" s="225"/>
      <c r="K1194" s="225"/>
      <c r="L1194" s="230"/>
      <c r="M1194" s="231"/>
      <c r="N1194" s="232"/>
      <c r="O1194" s="232"/>
      <c r="P1194" s="232"/>
      <c r="Q1194" s="232"/>
      <c r="R1194" s="232"/>
      <c r="S1194" s="232"/>
      <c r="T1194" s="23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4" t="s">
        <v>178</v>
      </c>
      <c r="AU1194" s="234" t="s">
        <v>81</v>
      </c>
      <c r="AV1194" s="13" t="s">
        <v>79</v>
      </c>
      <c r="AW1194" s="13" t="s">
        <v>33</v>
      </c>
      <c r="AX1194" s="13" t="s">
        <v>71</v>
      </c>
      <c r="AY1194" s="234" t="s">
        <v>166</v>
      </c>
    </row>
    <row r="1195" s="13" customFormat="1">
      <c r="A1195" s="13"/>
      <c r="B1195" s="224"/>
      <c r="C1195" s="225"/>
      <c r="D1195" s="226" t="s">
        <v>178</v>
      </c>
      <c r="E1195" s="227" t="s">
        <v>19</v>
      </c>
      <c r="F1195" s="228" t="s">
        <v>1075</v>
      </c>
      <c r="G1195" s="225"/>
      <c r="H1195" s="227" t="s">
        <v>19</v>
      </c>
      <c r="I1195" s="229"/>
      <c r="J1195" s="225"/>
      <c r="K1195" s="225"/>
      <c r="L1195" s="230"/>
      <c r="M1195" s="231"/>
      <c r="N1195" s="232"/>
      <c r="O1195" s="232"/>
      <c r="P1195" s="232"/>
      <c r="Q1195" s="232"/>
      <c r="R1195" s="232"/>
      <c r="S1195" s="232"/>
      <c r="T1195" s="23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4" t="s">
        <v>178</v>
      </c>
      <c r="AU1195" s="234" t="s">
        <v>81</v>
      </c>
      <c r="AV1195" s="13" t="s">
        <v>79</v>
      </c>
      <c r="AW1195" s="13" t="s">
        <v>33</v>
      </c>
      <c r="AX1195" s="13" t="s">
        <v>71</v>
      </c>
      <c r="AY1195" s="234" t="s">
        <v>166</v>
      </c>
    </row>
    <row r="1196" s="13" customFormat="1">
      <c r="A1196" s="13"/>
      <c r="B1196" s="224"/>
      <c r="C1196" s="225"/>
      <c r="D1196" s="226" t="s">
        <v>178</v>
      </c>
      <c r="E1196" s="227" t="s">
        <v>19</v>
      </c>
      <c r="F1196" s="228" t="s">
        <v>181</v>
      </c>
      <c r="G1196" s="225"/>
      <c r="H1196" s="227" t="s">
        <v>19</v>
      </c>
      <c r="I1196" s="229"/>
      <c r="J1196" s="225"/>
      <c r="K1196" s="225"/>
      <c r="L1196" s="230"/>
      <c r="M1196" s="231"/>
      <c r="N1196" s="232"/>
      <c r="O1196" s="232"/>
      <c r="P1196" s="232"/>
      <c r="Q1196" s="232"/>
      <c r="R1196" s="232"/>
      <c r="S1196" s="232"/>
      <c r="T1196" s="23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4" t="s">
        <v>178</v>
      </c>
      <c r="AU1196" s="234" t="s">
        <v>81</v>
      </c>
      <c r="AV1196" s="13" t="s">
        <v>79</v>
      </c>
      <c r="AW1196" s="13" t="s">
        <v>33</v>
      </c>
      <c r="AX1196" s="13" t="s">
        <v>71</v>
      </c>
      <c r="AY1196" s="234" t="s">
        <v>166</v>
      </c>
    </row>
    <row r="1197" s="14" customFormat="1">
      <c r="A1197" s="14"/>
      <c r="B1197" s="235"/>
      <c r="C1197" s="236"/>
      <c r="D1197" s="226" t="s">
        <v>178</v>
      </c>
      <c r="E1197" s="237" t="s">
        <v>19</v>
      </c>
      <c r="F1197" s="238" t="s">
        <v>1076</v>
      </c>
      <c r="G1197" s="236"/>
      <c r="H1197" s="239">
        <v>197.52000000000001</v>
      </c>
      <c r="I1197" s="240"/>
      <c r="J1197" s="236"/>
      <c r="K1197" s="236"/>
      <c r="L1197" s="241"/>
      <c r="M1197" s="242"/>
      <c r="N1197" s="243"/>
      <c r="O1197" s="243"/>
      <c r="P1197" s="243"/>
      <c r="Q1197" s="243"/>
      <c r="R1197" s="243"/>
      <c r="S1197" s="243"/>
      <c r="T1197" s="244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45" t="s">
        <v>178</v>
      </c>
      <c r="AU1197" s="245" t="s">
        <v>81</v>
      </c>
      <c r="AV1197" s="14" t="s">
        <v>81</v>
      </c>
      <c r="AW1197" s="14" t="s">
        <v>33</v>
      </c>
      <c r="AX1197" s="14" t="s">
        <v>71</v>
      </c>
      <c r="AY1197" s="245" t="s">
        <v>166</v>
      </c>
    </row>
    <row r="1198" s="14" customFormat="1">
      <c r="A1198" s="14"/>
      <c r="B1198" s="235"/>
      <c r="C1198" s="236"/>
      <c r="D1198" s="226" t="s">
        <v>178</v>
      </c>
      <c r="E1198" s="237" t="s">
        <v>19</v>
      </c>
      <c r="F1198" s="238" t="s">
        <v>1077</v>
      </c>
      <c r="G1198" s="236"/>
      <c r="H1198" s="239">
        <v>51.68</v>
      </c>
      <c r="I1198" s="240"/>
      <c r="J1198" s="236"/>
      <c r="K1198" s="236"/>
      <c r="L1198" s="241"/>
      <c r="M1198" s="242"/>
      <c r="N1198" s="243"/>
      <c r="O1198" s="243"/>
      <c r="P1198" s="243"/>
      <c r="Q1198" s="243"/>
      <c r="R1198" s="243"/>
      <c r="S1198" s="243"/>
      <c r="T1198" s="244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45" t="s">
        <v>178</v>
      </c>
      <c r="AU1198" s="245" t="s">
        <v>81</v>
      </c>
      <c r="AV1198" s="14" t="s">
        <v>81</v>
      </c>
      <c r="AW1198" s="14" t="s">
        <v>33</v>
      </c>
      <c r="AX1198" s="14" t="s">
        <v>71</v>
      </c>
      <c r="AY1198" s="245" t="s">
        <v>166</v>
      </c>
    </row>
    <row r="1199" s="15" customFormat="1">
      <c r="A1199" s="15"/>
      <c r="B1199" s="246"/>
      <c r="C1199" s="247"/>
      <c r="D1199" s="226" t="s">
        <v>178</v>
      </c>
      <c r="E1199" s="248" t="s">
        <v>19</v>
      </c>
      <c r="F1199" s="249" t="s">
        <v>183</v>
      </c>
      <c r="G1199" s="247"/>
      <c r="H1199" s="250">
        <v>249.20000000000002</v>
      </c>
      <c r="I1199" s="251"/>
      <c r="J1199" s="247"/>
      <c r="K1199" s="247"/>
      <c r="L1199" s="252"/>
      <c r="M1199" s="253"/>
      <c r="N1199" s="254"/>
      <c r="O1199" s="254"/>
      <c r="P1199" s="254"/>
      <c r="Q1199" s="254"/>
      <c r="R1199" s="254"/>
      <c r="S1199" s="254"/>
      <c r="T1199" s="255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T1199" s="256" t="s">
        <v>178</v>
      </c>
      <c r="AU1199" s="256" t="s">
        <v>81</v>
      </c>
      <c r="AV1199" s="15" t="s">
        <v>175</v>
      </c>
      <c r="AW1199" s="15" t="s">
        <v>33</v>
      </c>
      <c r="AX1199" s="15" t="s">
        <v>79</v>
      </c>
      <c r="AY1199" s="256" t="s">
        <v>166</v>
      </c>
    </row>
    <row r="1200" s="2" customFormat="1" ht="16.5" customHeight="1">
      <c r="A1200" s="40"/>
      <c r="B1200" s="41"/>
      <c r="C1200" s="257" t="s">
        <v>687</v>
      </c>
      <c r="D1200" s="257" t="s">
        <v>260</v>
      </c>
      <c r="E1200" s="258" t="s">
        <v>1179</v>
      </c>
      <c r="F1200" s="259" t="s">
        <v>1180</v>
      </c>
      <c r="G1200" s="260" t="s">
        <v>199</v>
      </c>
      <c r="H1200" s="261">
        <v>279.976</v>
      </c>
      <c r="I1200" s="262"/>
      <c r="J1200" s="263">
        <f>ROUND(I1200*H1200,2)</f>
        <v>0</v>
      </c>
      <c r="K1200" s="259" t="s">
        <v>174</v>
      </c>
      <c r="L1200" s="264"/>
      <c r="M1200" s="265" t="s">
        <v>19</v>
      </c>
      <c r="N1200" s="266" t="s">
        <v>42</v>
      </c>
      <c r="O1200" s="86"/>
      <c r="P1200" s="215">
        <f>O1200*H1200</f>
        <v>0</v>
      </c>
      <c r="Q1200" s="215">
        <v>0.00017000000000000001</v>
      </c>
      <c r="R1200" s="215">
        <f>Q1200*H1200</f>
        <v>0.04759592</v>
      </c>
      <c r="S1200" s="215">
        <v>0</v>
      </c>
      <c r="T1200" s="216">
        <f>S1200*H1200</f>
        <v>0</v>
      </c>
      <c r="U1200" s="40"/>
      <c r="V1200" s="40"/>
      <c r="W1200" s="40"/>
      <c r="X1200" s="40"/>
      <c r="Y1200" s="40"/>
      <c r="Z1200" s="40"/>
      <c r="AA1200" s="40"/>
      <c r="AB1200" s="40"/>
      <c r="AC1200" s="40"/>
      <c r="AD1200" s="40"/>
      <c r="AE1200" s="40"/>
      <c r="AR1200" s="217" t="s">
        <v>267</v>
      </c>
      <c r="AT1200" s="217" t="s">
        <v>260</v>
      </c>
      <c r="AU1200" s="217" t="s">
        <v>81</v>
      </c>
      <c r="AY1200" s="19" t="s">
        <v>166</v>
      </c>
      <c r="BE1200" s="218">
        <f>IF(N1200="základní",J1200,0)</f>
        <v>0</v>
      </c>
      <c r="BF1200" s="218">
        <f>IF(N1200="snížená",J1200,0)</f>
        <v>0</v>
      </c>
      <c r="BG1200" s="218">
        <f>IF(N1200="zákl. přenesená",J1200,0)</f>
        <v>0</v>
      </c>
      <c r="BH1200" s="218">
        <f>IF(N1200="sníž. přenesená",J1200,0)</f>
        <v>0</v>
      </c>
      <c r="BI1200" s="218">
        <f>IF(N1200="nulová",J1200,0)</f>
        <v>0</v>
      </c>
      <c r="BJ1200" s="19" t="s">
        <v>79</v>
      </c>
      <c r="BK1200" s="218">
        <f>ROUND(I1200*H1200,2)</f>
        <v>0</v>
      </c>
      <c r="BL1200" s="19" t="s">
        <v>208</v>
      </c>
      <c r="BM1200" s="217" t="s">
        <v>1181</v>
      </c>
    </row>
    <row r="1201" s="14" customFormat="1">
      <c r="A1201" s="14"/>
      <c r="B1201" s="235"/>
      <c r="C1201" s="236"/>
      <c r="D1201" s="226" t="s">
        <v>178</v>
      </c>
      <c r="E1201" s="237" t="s">
        <v>19</v>
      </c>
      <c r="F1201" s="238" t="s">
        <v>1182</v>
      </c>
      <c r="G1201" s="236"/>
      <c r="H1201" s="239">
        <v>279.976</v>
      </c>
      <c r="I1201" s="240"/>
      <c r="J1201" s="236"/>
      <c r="K1201" s="236"/>
      <c r="L1201" s="241"/>
      <c r="M1201" s="242"/>
      <c r="N1201" s="243"/>
      <c r="O1201" s="243"/>
      <c r="P1201" s="243"/>
      <c r="Q1201" s="243"/>
      <c r="R1201" s="243"/>
      <c r="S1201" s="243"/>
      <c r="T1201" s="244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45" t="s">
        <v>178</v>
      </c>
      <c r="AU1201" s="245" t="s">
        <v>81</v>
      </c>
      <c r="AV1201" s="14" t="s">
        <v>81</v>
      </c>
      <c r="AW1201" s="14" t="s">
        <v>33</v>
      </c>
      <c r="AX1201" s="14" t="s">
        <v>71</v>
      </c>
      <c r="AY1201" s="245" t="s">
        <v>166</v>
      </c>
    </row>
    <row r="1202" s="15" customFormat="1">
      <c r="A1202" s="15"/>
      <c r="B1202" s="246"/>
      <c r="C1202" s="247"/>
      <c r="D1202" s="226" t="s">
        <v>178</v>
      </c>
      <c r="E1202" s="248" t="s">
        <v>19</v>
      </c>
      <c r="F1202" s="249" t="s">
        <v>183</v>
      </c>
      <c r="G1202" s="247"/>
      <c r="H1202" s="250">
        <v>279.976</v>
      </c>
      <c r="I1202" s="251"/>
      <c r="J1202" s="247"/>
      <c r="K1202" s="247"/>
      <c r="L1202" s="252"/>
      <c r="M1202" s="253"/>
      <c r="N1202" s="254"/>
      <c r="O1202" s="254"/>
      <c r="P1202" s="254"/>
      <c r="Q1202" s="254"/>
      <c r="R1202" s="254"/>
      <c r="S1202" s="254"/>
      <c r="T1202" s="255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256" t="s">
        <v>178</v>
      </c>
      <c r="AU1202" s="256" t="s">
        <v>81</v>
      </c>
      <c r="AV1202" s="15" t="s">
        <v>175</v>
      </c>
      <c r="AW1202" s="15" t="s">
        <v>33</v>
      </c>
      <c r="AX1202" s="15" t="s">
        <v>79</v>
      </c>
      <c r="AY1202" s="256" t="s">
        <v>166</v>
      </c>
    </row>
    <row r="1203" s="2" customFormat="1" ht="24.15" customHeight="1">
      <c r="A1203" s="40"/>
      <c r="B1203" s="41"/>
      <c r="C1203" s="206" t="s">
        <v>1183</v>
      </c>
      <c r="D1203" s="206" t="s">
        <v>170</v>
      </c>
      <c r="E1203" s="207" t="s">
        <v>1184</v>
      </c>
      <c r="F1203" s="208" t="s">
        <v>1185</v>
      </c>
      <c r="G1203" s="209" t="s">
        <v>332</v>
      </c>
      <c r="H1203" s="210">
        <v>49.939999999999998</v>
      </c>
      <c r="I1203" s="211"/>
      <c r="J1203" s="212">
        <f>ROUND(I1203*H1203,2)</f>
        <v>0</v>
      </c>
      <c r="K1203" s="208" t="s">
        <v>19</v>
      </c>
      <c r="L1203" s="46"/>
      <c r="M1203" s="213" t="s">
        <v>19</v>
      </c>
      <c r="N1203" s="214" t="s">
        <v>42</v>
      </c>
      <c r="O1203" s="86"/>
      <c r="P1203" s="215">
        <f>O1203*H1203</f>
        <v>0</v>
      </c>
      <c r="Q1203" s="215">
        <v>0</v>
      </c>
      <c r="R1203" s="215">
        <f>Q1203*H1203</f>
        <v>0</v>
      </c>
      <c r="S1203" s="215">
        <v>0</v>
      </c>
      <c r="T1203" s="216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17" t="s">
        <v>208</v>
      </c>
      <c r="AT1203" s="217" t="s">
        <v>170</v>
      </c>
      <c r="AU1203" s="217" t="s">
        <v>81</v>
      </c>
      <c r="AY1203" s="19" t="s">
        <v>166</v>
      </c>
      <c r="BE1203" s="218">
        <f>IF(N1203="základní",J1203,0)</f>
        <v>0</v>
      </c>
      <c r="BF1203" s="218">
        <f>IF(N1203="snížená",J1203,0)</f>
        <v>0</v>
      </c>
      <c r="BG1203" s="218">
        <f>IF(N1203="zákl. přenesená",J1203,0)</f>
        <v>0</v>
      </c>
      <c r="BH1203" s="218">
        <f>IF(N1203="sníž. přenesená",J1203,0)</f>
        <v>0</v>
      </c>
      <c r="BI1203" s="218">
        <f>IF(N1203="nulová",J1203,0)</f>
        <v>0</v>
      </c>
      <c r="BJ1203" s="19" t="s">
        <v>79</v>
      </c>
      <c r="BK1203" s="218">
        <f>ROUND(I1203*H1203,2)</f>
        <v>0</v>
      </c>
      <c r="BL1203" s="19" t="s">
        <v>208</v>
      </c>
      <c r="BM1203" s="217" t="s">
        <v>1186</v>
      </c>
    </row>
    <row r="1204" s="13" customFormat="1">
      <c r="A1204" s="13"/>
      <c r="B1204" s="224"/>
      <c r="C1204" s="225"/>
      <c r="D1204" s="226" t="s">
        <v>178</v>
      </c>
      <c r="E1204" s="227" t="s">
        <v>19</v>
      </c>
      <c r="F1204" s="228" t="s">
        <v>179</v>
      </c>
      <c r="G1204" s="225"/>
      <c r="H1204" s="227" t="s">
        <v>19</v>
      </c>
      <c r="I1204" s="229"/>
      <c r="J1204" s="225"/>
      <c r="K1204" s="225"/>
      <c r="L1204" s="230"/>
      <c r="M1204" s="231"/>
      <c r="N1204" s="232"/>
      <c r="O1204" s="232"/>
      <c r="P1204" s="232"/>
      <c r="Q1204" s="232"/>
      <c r="R1204" s="232"/>
      <c r="S1204" s="232"/>
      <c r="T1204" s="23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4" t="s">
        <v>178</v>
      </c>
      <c r="AU1204" s="234" t="s">
        <v>81</v>
      </c>
      <c r="AV1204" s="13" t="s">
        <v>79</v>
      </c>
      <c r="AW1204" s="13" t="s">
        <v>33</v>
      </c>
      <c r="AX1204" s="13" t="s">
        <v>71</v>
      </c>
      <c r="AY1204" s="234" t="s">
        <v>166</v>
      </c>
    </row>
    <row r="1205" s="13" customFormat="1">
      <c r="A1205" s="13"/>
      <c r="B1205" s="224"/>
      <c r="C1205" s="225"/>
      <c r="D1205" s="226" t="s">
        <v>178</v>
      </c>
      <c r="E1205" s="227" t="s">
        <v>19</v>
      </c>
      <c r="F1205" s="228" t="s">
        <v>181</v>
      </c>
      <c r="G1205" s="225"/>
      <c r="H1205" s="227" t="s">
        <v>19</v>
      </c>
      <c r="I1205" s="229"/>
      <c r="J1205" s="225"/>
      <c r="K1205" s="225"/>
      <c r="L1205" s="230"/>
      <c r="M1205" s="231"/>
      <c r="N1205" s="232"/>
      <c r="O1205" s="232"/>
      <c r="P1205" s="232"/>
      <c r="Q1205" s="232"/>
      <c r="R1205" s="232"/>
      <c r="S1205" s="232"/>
      <c r="T1205" s="23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4" t="s">
        <v>178</v>
      </c>
      <c r="AU1205" s="234" t="s">
        <v>81</v>
      </c>
      <c r="AV1205" s="13" t="s">
        <v>79</v>
      </c>
      <c r="AW1205" s="13" t="s">
        <v>33</v>
      </c>
      <c r="AX1205" s="13" t="s">
        <v>71</v>
      </c>
      <c r="AY1205" s="234" t="s">
        <v>166</v>
      </c>
    </row>
    <row r="1206" s="13" customFormat="1">
      <c r="A1206" s="13"/>
      <c r="B1206" s="224"/>
      <c r="C1206" s="225"/>
      <c r="D1206" s="226" t="s">
        <v>178</v>
      </c>
      <c r="E1206" s="227" t="s">
        <v>19</v>
      </c>
      <c r="F1206" s="228" t="s">
        <v>1187</v>
      </c>
      <c r="G1206" s="225"/>
      <c r="H1206" s="227" t="s">
        <v>19</v>
      </c>
      <c r="I1206" s="229"/>
      <c r="J1206" s="225"/>
      <c r="K1206" s="225"/>
      <c r="L1206" s="230"/>
      <c r="M1206" s="231"/>
      <c r="N1206" s="232"/>
      <c r="O1206" s="232"/>
      <c r="P1206" s="232"/>
      <c r="Q1206" s="232"/>
      <c r="R1206" s="232"/>
      <c r="S1206" s="232"/>
      <c r="T1206" s="23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4" t="s">
        <v>178</v>
      </c>
      <c r="AU1206" s="234" t="s">
        <v>81</v>
      </c>
      <c r="AV1206" s="13" t="s">
        <v>79</v>
      </c>
      <c r="AW1206" s="13" t="s">
        <v>33</v>
      </c>
      <c r="AX1206" s="13" t="s">
        <v>71</v>
      </c>
      <c r="AY1206" s="234" t="s">
        <v>166</v>
      </c>
    </row>
    <row r="1207" s="14" customFormat="1">
      <c r="A1207" s="14"/>
      <c r="B1207" s="235"/>
      <c r="C1207" s="236"/>
      <c r="D1207" s="226" t="s">
        <v>178</v>
      </c>
      <c r="E1207" s="237" t="s">
        <v>19</v>
      </c>
      <c r="F1207" s="238" t="s">
        <v>1188</v>
      </c>
      <c r="G1207" s="236"/>
      <c r="H1207" s="239">
        <v>49.939999999999998</v>
      </c>
      <c r="I1207" s="240"/>
      <c r="J1207" s="236"/>
      <c r="K1207" s="236"/>
      <c r="L1207" s="241"/>
      <c r="M1207" s="242"/>
      <c r="N1207" s="243"/>
      <c r="O1207" s="243"/>
      <c r="P1207" s="243"/>
      <c r="Q1207" s="243"/>
      <c r="R1207" s="243"/>
      <c r="S1207" s="243"/>
      <c r="T1207" s="244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45" t="s">
        <v>178</v>
      </c>
      <c r="AU1207" s="245" t="s">
        <v>81</v>
      </c>
      <c r="AV1207" s="14" t="s">
        <v>81</v>
      </c>
      <c r="AW1207" s="14" t="s">
        <v>33</v>
      </c>
      <c r="AX1207" s="14" t="s">
        <v>71</v>
      </c>
      <c r="AY1207" s="245" t="s">
        <v>166</v>
      </c>
    </row>
    <row r="1208" s="15" customFormat="1">
      <c r="A1208" s="15"/>
      <c r="B1208" s="246"/>
      <c r="C1208" s="247"/>
      <c r="D1208" s="226" t="s">
        <v>178</v>
      </c>
      <c r="E1208" s="248" t="s">
        <v>19</v>
      </c>
      <c r="F1208" s="249" t="s">
        <v>183</v>
      </c>
      <c r="G1208" s="247"/>
      <c r="H1208" s="250">
        <v>49.939999999999998</v>
      </c>
      <c r="I1208" s="251"/>
      <c r="J1208" s="247"/>
      <c r="K1208" s="247"/>
      <c r="L1208" s="252"/>
      <c r="M1208" s="253"/>
      <c r="N1208" s="254"/>
      <c r="O1208" s="254"/>
      <c r="P1208" s="254"/>
      <c r="Q1208" s="254"/>
      <c r="R1208" s="254"/>
      <c r="S1208" s="254"/>
      <c r="T1208" s="255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56" t="s">
        <v>178</v>
      </c>
      <c r="AU1208" s="256" t="s">
        <v>81</v>
      </c>
      <c r="AV1208" s="15" t="s">
        <v>175</v>
      </c>
      <c r="AW1208" s="15" t="s">
        <v>33</v>
      </c>
      <c r="AX1208" s="15" t="s">
        <v>79</v>
      </c>
      <c r="AY1208" s="256" t="s">
        <v>166</v>
      </c>
    </row>
    <row r="1209" s="2" customFormat="1" ht="24.15" customHeight="1">
      <c r="A1209" s="40"/>
      <c r="B1209" s="41"/>
      <c r="C1209" s="206" t="s">
        <v>693</v>
      </c>
      <c r="D1209" s="206" t="s">
        <v>170</v>
      </c>
      <c r="E1209" s="207" t="s">
        <v>1189</v>
      </c>
      <c r="F1209" s="208" t="s">
        <v>1190</v>
      </c>
      <c r="G1209" s="209" t="s">
        <v>1003</v>
      </c>
      <c r="H1209" s="278"/>
      <c r="I1209" s="211"/>
      <c r="J1209" s="212">
        <f>ROUND(I1209*H1209,2)</f>
        <v>0</v>
      </c>
      <c r="K1209" s="208" t="s">
        <v>174</v>
      </c>
      <c r="L1209" s="46"/>
      <c r="M1209" s="213" t="s">
        <v>19</v>
      </c>
      <c r="N1209" s="214" t="s">
        <v>42</v>
      </c>
      <c r="O1209" s="86"/>
      <c r="P1209" s="215">
        <f>O1209*H1209</f>
        <v>0</v>
      </c>
      <c r="Q1209" s="215">
        <v>0</v>
      </c>
      <c r="R1209" s="215">
        <f>Q1209*H1209</f>
        <v>0</v>
      </c>
      <c r="S1209" s="215">
        <v>0</v>
      </c>
      <c r="T1209" s="216">
        <f>S1209*H1209</f>
        <v>0</v>
      </c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R1209" s="217" t="s">
        <v>208</v>
      </c>
      <c r="AT1209" s="217" t="s">
        <v>170</v>
      </c>
      <c r="AU1209" s="217" t="s">
        <v>81</v>
      </c>
      <c r="AY1209" s="19" t="s">
        <v>166</v>
      </c>
      <c r="BE1209" s="218">
        <f>IF(N1209="základní",J1209,0)</f>
        <v>0</v>
      </c>
      <c r="BF1209" s="218">
        <f>IF(N1209="snížená",J1209,0)</f>
        <v>0</v>
      </c>
      <c r="BG1209" s="218">
        <f>IF(N1209="zákl. přenesená",J1209,0)</f>
        <v>0</v>
      </c>
      <c r="BH1209" s="218">
        <f>IF(N1209="sníž. přenesená",J1209,0)</f>
        <v>0</v>
      </c>
      <c r="BI1209" s="218">
        <f>IF(N1209="nulová",J1209,0)</f>
        <v>0</v>
      </c>
      <c r="BJ1209" s="19" t="s">
        <v>79</v>
      </c>
      <c r="BK1209" s="218">
        <f>ROUND(I1209*H1209,2)</f>
        <v>0</v>
      </c>
      <c r="BL1209" s="19" t="s">
        <v>208</v>
      </c>
      <c r="BM1209" s="217" t="s">
        <v>1191</v>
      </c>
    </row>
    <row r="1210" s="2" customFormat="1">
      <c r="A1210" s="40"/>
      <c r="B1210" s="41"/>
      <c r="C1210" s="42"/>
      <c r="D1210" s="219" t="s">
        <v>176</v>
      </c>
      <c r="E1210" s="42"/>
      <c r="F1210" s="220" t="s">
        <v>1192</v>
      </c>
      <c r="G1210" s="42"/>
      <c r="H1210" s="42"/>
      <c r="I1210" s="221"/>
      <c r="J1210" s="42"/>
      <c r="K1210" s="42"/>
      <c r="L1210" s="46"/>
      <c r="M1210" s="222"/>
      <c r="N1210" s="223"/>
      <c r="O1210" s="86"/>
      <c r="P1210" s="86"/>
      <c r="Q1210" s="86"/>
      <c r="R1210" s="86"/>
      <c r="S1210" s="86"/>
      <c r="T1210" s="87"/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T1210" s="19" t="s">
        <v>176</v>
      </c>
      <c r="AU1210" s="19" t="s">
        <v>81</v>
      </c>
    </row>
    <row r="1211" s="12" customFormat="1" ht="22.8" customHeight="1">
      <c r="A1211" s="12"/>
      <c r="B1211" s="190"/>
      <c r="C1211" s="191"/>
      <c r="D1211" s="192" t="s">
        <v>70</v>
      </c>
      <c r="E1211" s="204" t="s">
        <v>1193</v>
      </c>
      <c r="F1211" s="204" t="s">
        <v>1194</v>
      </c>
      <c r="G1211" s="191"/>
      <c r="H1211" s="191"/>
      <c r="I1211" s="194"/>
      <c r="J1211" s="205">
        <f>BK1211</f>
        <v>0</v>
      </c>
      <c r="K1211" s="191"/>
      <c r="L1211" s="196"/>
      <c r="M1211" s="197"/>
      <c r="N1211" s="198"/>
      <c r="O1211" s="198"/>
      <c r="P1211" s="199">
        <f>SUM(P1212:P1258)</f>
        <v>0</v>
      </c>
      <c r="Q1211" s="198"/>
      <c r="R1211" s="199">
        <f>SUM(R1212:R1258)</f>
        <v>0.0091709999999999986</v>
      </c>
      <c r="S1211" s="198"/>
      <c r="T1211" s="200">
        <f>SUM(T1212:T1258)</f>
        <v>0</v>
      </c>
      <c r="U1211" s="12"/>
      <c r="V1211" s="12"/>
      <c r="W1211" s="12"/>
      <c r="X1211" s="12"/>
      <c r="Y1211" s="12"/>
      <c r="Z1211" s="12"/>
      <c r="AA1211" s="12"/>
      <c r="AB1211" s="12"/>
      <c r="AC1211" s="12"/>
      <c r="AD1211" s="12"/>
      <c r="AE1211" s="12"/>
      <c r="AR1211" s="201" t="s">
        <v>81</v>
      </c>
      <c r="AT1211" s="202" t="s">
        <v>70</v>
      </c>
      <c r="AU1211" s="202" t="s">
        <v>79</v>
      </c>
      <c r="AY1211" s="201" t="s">
        <v>166</v>
      </c>
      <c r="BK1211" s="203">
        <f>SUM(BK1212:BK1258)</f>
        <v>0</v>
      </c>
    </row>
    <row r="1212" s="2" customFormat="1" ht="16.5" customHeight="1">
      <c r="A1212" s="40"/>
      <c r="B1212" s="41"/>
      <c r="C1212" s="206" t="s">
        <v>1195</v>
      </c>
      <c r="D1212" s="206" t="s">
        <v>170</v>
      </c>
      <c r="E1212" s="207" t="s">
        <v>1196</v>
      </c>
      <c r="F1212" s="208" t="s">
        <v>1197</v>
      </c>
      <c r="G1212" s="209" t="s">
        <v>199</v>
      </c>
      <c r="H1212" s="210">
        <v>1.44</v>
      </c>
      <c r="I1212" s="211"/>
      <c r="J1212" s="212">
        <f>ROUND(I1212*H1212,2)</f>
        <v>0</v>
      </c>
      <c r="K1212" s="208" t="s">
        <v>174</v>
      </c>
      <c r="L1212" s="46"/>
      <c r="M1212" s="213" t="s">
        <v>19</v>
      </c>
      <c r="N1212" s="214" t="s">
        <v>42</v>
      </c>
      <c r="O1212" s="86"/>
      <c r="P1212" s="215">
        <f>O1212*H1212</f>
        <v>0</v>
      </c>
      <c r="Q1212" s="215">
        <v>0</v>
      </c>
      <c r="R1212" s="215">
        <f>Q1212*H1212</f>
        <v>0</v>
      </c>
      <c r="S1212" s="215">
        <v>0</v>
      </c>
      <c r="T1212" s="216">
        <f>S1212*H1212</f>
        <v>0</v>
      </c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R1212" s="217" t="s">
        <v>208</v>
      </c>
      <c r="AT1212" s="217" t="s">
        <v>170</v>
      </c>
      <c r="AU1212" s="217" t="s">
        <v>81</v>
      </c>
      <c r="AY1212" s="19" t="s">
        <v>166</v>
      </c>
      <c r="BE1212" s="218">
        <f>IF(N1212="základní",J1212,0)</f>
        <v>0</v>
      </c>
      <c r="BF1212" s="218">
        <f>IF(N1212="snížená",J1212,0)</f>
        <v>0</v>
      </c>
      <c r="BG1212" s="218">
        <f>IF(N1212="zákl. přenesená",J1212,0)</f>
        <v>0</v>
      </c>
      <c r="BH1212" s="218">
        <f>IF(N1212="sníž. přenesená",J1212,0)</f>
        <v>0</v>
      </c>
      <c r="BI1212" s="218">
        <f>IF(N1212="nulová",J1212,0)</f>
        <v>0</v>
      </c>
      <c r="BJ1212" s="19" t="s">
        <v>79</v>
      </c>
      <c r="BK1212" s="218">
        <f>ROUND(I1212*H1212,2)</f>
        <v>0</v>
      </c>
      <c r="BL1212" s="19" t="s">
        <v>208</v>
      </c>
      <c r="BM1212" s="217" t="s">
        <v>1198</v>
      </c>
    </row>
    <row r="1213" s="2" customFormat="1">
      <c r="A1213" s="40"/>
      <c r="B1213" s="41"/>
      <c r="C1213" s="42"/>
      <c r="D1213" s="219" t="s">
        <v>176</v>
      </c>
      <c r="E1213" s="42"/>
      <c r="F1213" s="220" t="s">
        <v>1199</v>
      </c>
      <c r="G1213" s="42"/>
      <c r="H1213" s="42"/>
      <c r="I1213" s="221"/>
      <c r="J1213" s="42"/>
      <c r="K1213" s="42"/>
      <c r="L1213" s="46"/>
      <c r="M1213" s="222"/>
      <c r="N1213" s="223"/>
      <c r="O1213" s="86"/>
      <c r="P1213" s="86"/>
      <c r="Q1213" s="86"/>
      <c r="R1213" s="86"/>
      <c r="S1213" s="86"/>
      <c r="T1213" s="87"/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T1213" s="19" t="s">
        <v>176</v>
      </c>
      <c r="AU1213" s="19" t="s">
        <v>81</v>
      </c>
    </row>
    <row r="1214" s="13" customFormat="1">
      <c r="A1214" s="13"/>
      <c r="B1214" s="224"/>
      <c r="C1214" s="225"/>
      <c r="D1214" s="226" t="s">
        <v>178</v>
      </c>
      <c r="E1214" s="227" t="s">
        <v>19</v>
      </c>
      <c r="F1214" s="228" t="s">
        <v>451</v>
      </c>
      <c r="G1214" s="225"/>
      <c r="H1214" s="227" t="s">
        <v>19</v>
      </c>
      <c r="I1214" s="229"/>
      <c r="J1214" s="225"/>
      <c r="K1214" s="225"/>
      <c r="L1214" s="230"/>
      <c r="M1214" s="231"/>
      <c r="N1214" s="232"/>
      <c r="O1214" s="232"/>
      <c r="P1214" s="232"/>
      <c r="Q1214" s="232"/>
      <c r="R1214" s="232"/>
      <c r="S1214" s="232"/>
      <c r="T1214" s="23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34" t="s">
        <v>178</v>
      </c>
      <c r="AU1214" s="234" t="s">
        <v>81</v>
      </c>
      <c r="AV1214" s="13" t="s">
        <v>79</v>
      </c>
      <c r="AW1214" s="13" t="s">
        <v>33</v>
      </c>
      <c r="AX1214" s="13" t="s">
        <v>71</v>
      </c>
      <c r="AY1214" s="234" t="s">
        <v>166</v>
      </c>
    </row>
    <row r="1215" s="13" customFormat="1">
      <c r="A1215" s="13"/>
      <c r="B1215" s="224"/>
      <c r="C1215" s="225"/>
      <c r="D1215" s="226" t="s">
        <v>178</v>
      </c>
      <c r="E1215" s="227" t="s">
        <v>19</v>
      </c>
      <c r="F1215" s="228" t="s">
        <v>1200</v>
      </c>
      <c r="G1215" s="225"/>
      <c r="H1215" s="227" t="s">
        <v>19</v>
      </c>
      <c r="I1215" s="229"/>
      <c r="J1215" s="225"/>
      <c r="K1215" s="225"/>
      <c r="L1215" s="230"/>
      <c r="M1215" s="231"/>
      <c r="N1215" s="232"/>
      <c r="O1215" s="232"/>
      <c r="P1215" s="232"/>
      <c r="Q1215" s="232"/>
      <c r="R1215" s="232"/>
      <c r="S1215" s="232"/>
      <c r="T1215" s="23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4" t="s">
        <v>178</v>
      </c>
      <c r="AU1215" s="234" t="s">
        <v>81</v>
      </c>
      <c r="AV1215" s="13" t="s">
        <v>79</v>
      </c>
      <c r="AW1215" s="13" t="s">
        <v>33</v>
      </c>
      <c r="AX1215" s="13" t="s">
        <v>71</v>
      </c>
      <c r="AY1215" s="234" t="s">
        <v>166</v>
      </c>
    </row>
    <row r="1216" s="13" customFormat="1">
      <c r="A1216" s="13"/>
      <c r="B1216" s="224"/>
      <c r="C1216" s="225"/>
      <c r="D1216" s="226" t="s">
        <v>178</v>
      </c>
      <c r="E1216" s="227" t="s">
        <v>19</v>
      </c>
      <c r="F1216" s="228" t="s">
        <v>181</v>
      </c>
      <c r="G1216" s="225"/>
      <c r="H1216" s="227" t="s">
        <v>19</v>
      </c>
      <c r="I1216" s="229"/>
      <c r="J1216" s="225"/>
      <c r="K1216" s="225"/>
      <c r="L1216" s="230"/>
      <c r="M1216" s="231"/>
      <c r="N1216" s="232"/>
      <c r="O1216" s="232"/>
      <c r="P1216" s="232"/>
      <c r="Q1216" s="232"/>
      <c r="R1216" s="232"/>
      <c r="S1216" s="232"/>
      <c r="T1216" s="23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4" t="s">
        <v>178</v>
      </c>
      <c r="AU1216" s="234" t="s">
        <v>81</v>
      </c>
      <c r="AV1216" s="13" t="s">
        <v>79</v>
      </c>
      <c r="AW1216" s="13" t="s">
        <v>33</v>
      </c>
      <c r="AX1216" s="13" t="s">
        <v>71</v>
      </c>
      <c r="AY1216" s="234" t="s">
        <v>166</v>
      </c>
    </row>
    <row r="1217" s="14" customFormat="1">
      <c r="A1217" s="14"/>
      <c r="B1217" s="235"/>
      <c r="C1217" s="236"/>
      <c r="D1217" s="226" t="s">
        <v>178</v>
      </c>
      <c r="E1217" s="237" t="s">
        <v>19</v>
      </c>
      <c r="F1217" s="238" t="s">
        <v>1201</v>
      </c>
      <c r="G1217" s="236"/>
      <c r="H1217" s="239">
        <v>1.44</v>
      </c>
      <c r="I1217" s="240"/>
      <c r="J1217" s="236"/>
      <c r="K1217" s="236"/>
      <c r="L1217" s="241"/>
      <c r="M1217" s="242"/>
      <c r="N1217" s="243"/>
      <c r="O1217" s="243"/>
      <c r="P1217" s="243"/>
      <c r="Q1217" s="243"/>
      <c r="R1217" s="243"/>
      <c r="S1217" s="243"/>
      <c r="T1217" s="244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45" t="s">
        <v>178</v>
      </c>
      <c r="AU1217" s="245" t="s">
        <v>81</v>
      </c>
      <c r="AV1217" s="14" t="s">
        <v>81</v>
      </c>
      <c r="AW1217" s="14" t="s">
        <v>33</v>
      </c>
      <c r="AX1217" s="14" t="s">
        <v>71</v>
      </c>
      <c r="AY1217" s="245" t="s">
        <v>166</v>
      </c>
    </row>
    <row r="1218" s="15" customFormat="1">
      <c r="A1218" s="15"/>
      <c r="B1218" s="246"/>
      <c r="C1218" s="247"/>
      <c r="D1218" s="226" t="s">
        <v>178</v>
      </c>
      <c r="E1218" s="248" t="s">
        <v>19</v>
      </c>
      <c r="F1218" s="249" t="s">
        <v>183</v>
      </c>
      <c r="G1218" s="247"/>
      <c r="H1218" s="250">
        <v>1.44</v>
      </c>
      <c r="I1218" s="251"/>
      <c r="J1218" s="247"/>
      <c r="K1218" s="247"/>
      <c r="L1218" s="252"/>
      <c r="M1218" s="253"/>
      <c r="N1218" s="254"/>
      <c r="O1218" s="254"/>
      <c r="P1218" s="254"/>
      <c r="Q1218" s="254"/>
      <c r="R1218" s="254"/>
      <c r="S1218" s="254"/>
      <c r="T1218" s="255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56" t="s">
        <v>178</v>
      </c>
      <c r="AU1218" s="256" t="s">
        <v>81</v>
      </c>
      <c r="AV1218" s="15" t="s">
        <v>175</v>
      </c>
      <c r="AW1218" s="15" t="s">
        <v>33</v>
      </c>
      <c r="AX1218" s="15" t="s">
        <v>79</v>
      </c>
      <c r="AY1218" s="256" t="s">
        <v>166</v>
      </c>
    </row>
    <row r="1219" s="2" customFormat="1" ht="16.5" customHeight="1">
      <c r="A1219" s="40"/>
      <c r="B1219" s="41"/>
      <c r="C1219" s="206" t="s">
        <v>699</v>
      </c>
      <c r="D1219" s="206" t="s">
        <v>170</v>
      </c>
      <c r="E1219" s="207" t="s">
        <v>1202</v>
      </c>
      <c r="F1219" s="208" t="s">
        <v>1203</v>
      </c>
      <c r="G1219" s="209" t="s">
        <v>199</v>
      </c>
      <c r="H1219" s="210">
        <v>1.44</v>
      </c>
      <c r="I1219" s="211"/>
      <c r="J1219" s="212">
        <f>ROUND(I1219*H1219,2)</f>
        <v>0</v>
      </c>
      <c r="K1219" s="208" t="s">
        <v>174</v>
      </c>
      <c r="L1219" s="46"/>
      <c r="M1219" s="213" t="s">
        <v>19</v>
      </c>
      <c r="N1219" s="214" t="s">
        <v>42</v>
      </c>
      <c r="O1219" s="86"/>
      <c r="P1219" s="215">
        <f>O1219*H1219</f>
        <v>0</v>
      </c>
      <c r="Q1219" s="215">
        <v>0.00029999999999999997</v>
      </c>
      <c r="R1219" s="215">
        <f>Q1219*H1219</f>
        <v>0.00043199999999999993</v>
      </c>
      <c r="S1219" s="215">
        <v>0</v>
      </c>
      <c r="T1219" s="216">
        <f>S1219*H1219</f>
        <v>0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17" t="s">
        <v>208</v>
      </c>
      <c r="AT1219" s="217" t="s">
        <v>170</v>
      </c>
      <c r="AU1219" s="217" t="s">
        <v>81</v>
      </c>
      <c r="AY1219" s="19" t="s">
        <v>166</v>
      </c>
      <c r="BE1219" s="218">
        <f>IF(N1219="základní",J1219,0)</f>
        <v>0</v>
      </c>
      <c r="BF1219" s="218">
        <f>IF(N1219="snížená",J1219,0)</f>
        <v>0</v>
      </c>
      <c r="BG1219" s="218">
        <f>IF(N1219="zákl. přenesená",J1219,0)</f>
        <v>0</v>
      </c>
      <c r="BH1219" s="218">
        <f>IF(N1219="sníž. přenesená",J1219,0)</f>
        <v>0</v>
      </c>
      <c r="BI1219" s="218">
        <f>IF(N1219="nulová",J1219,0)</f>
        <v>0</v>
      </c>
      <c r="BJ1219" s="19" t="s">
        <v>79</v>
      </c>
      <c r="BK1219" s="218">
        <f>ROUND(I1219*H1219,2)</f>
        <v>0</v>
      </c>
      <c r="BL1219" s="19" t="s">
        <v>208</v>
      </c>
      <c r="BM1219" s="217" t="s">
        <v>1204</v>
      </c>
    </row>
    <row r="1220" s="2" customFormat="1">
      <c r="A1220" s="40"/>
      <c r="B1220" s="41"/>
      <c r="C1220" s="42"/>
      <c r="D1220" s="219" t="s">
        <v>176</v>
      </c>
      <c r="E1220" s="42"/>
      <c r="F1220" s="220" t="s">
        <v>1205</v>
      </c>
      <c r="G1220" s="42"/>
      <c r="H1220" s="42"/>
      <c r="I1220" s="221"/>
      <c r="J1220" s="42"/>
      <c r="K1220" s="42"/>
      <c r="L1220" s="46"/>
      <c r="M1220" s="222"/>
      <c r="N1220" s="223"/>
      <c r="O1220" s="86"/>
      <c r="P1220" s="86"/>
      <c r="Q1220" s="86"/>
      <c r="R1220" s="86"/>
      <c r="S1220" s="86"/>
      <c r="T1220" s="87"/>
      <c r="U1220" s="40"/>
      <c r="V1220" s="40"/>
      <c r="W1220" s="40"/>
      <c r="X1220" s="40"/>
      <c r="Y1220" s="40"/>
      <c r="Z1220" s="40"/>
      <c r="AA1220" s="40"/>
      <c r="AB1220" s="40"/>
      <c r="AC1220" s="40"/>
      <c r="AD1220" s="40"/>
      <c r="AE1220" s="40"/>
      <c r="AT1220" s="19" t="s">
        <v>176</v>
      </c>
      <c r="AU1220" s="19" t="s">
        <v>81</v>
      </c>
    </row>
    <row r="1221" s="13" customFormat="1">
      <c r="A1221" s="13"/>
      <c r="B1221" s="224"/>
      <c r="C1221" s="225"/>
      <c r="D1221" s="226" t="s">
        <v>178</v>
      </c>
      <c r="E1221" s="227" t="s">
        <v>19</v>
      </c>
      <c r="F1221" s="228" t="s">
        <v>451</v>
      </c>
      <c r="G1221" s="225"/>
      <c r="H1221" s="227" t="s">
        <v>19</v>
      </c>
      <c r="I1221" s="229"/>
      <c r="J1221" s="225"/>
      <c r="K1221" s="225"/>
      <c r="L1221" s="230"/>
      <c r="M1221" s="231"/>
      <c r="N1221" s="232"/>
      <c r="O1221" s="232"/>
      <c r="P1221" s="232"/>
      <c r="Q1221" s="232"/>
      <c r="R1221" s="232"/>
      <c r="S1221" s="232"/>
      <c r="T1221" s="23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4" t="s">
        <v>178</v>
      </c>
      <c r="AU1221" s="234" t="s">
        <v>81</v>
      </c>
      <c r="AV1221" s="13" t="s">
        <v>79</v>
      </c>
      <c r="AW1221" s="13" t="s">
        <v>33</v>
      </c>
      <c r="AX1221" s="13" t="s">
        <v>71</v>
      </c>
      <c r="AY1221" s="234" t="s">
        <v>166</v>
      </c>
    </row>
    <row r="1222" s="13" customFormat="1">
      <c r="A1222" s="13"/>
      <c r="B1222" s="224"/>
      <c r="C1222" s="225"/>
      <c r="D1222" s="226" t="s">
        <v>178</v>
      </c>
      <c r="E1222" s="227" t="s">
        <v>19</v>
      </c>
      <c r="F1222" s="228" t="s">
        <v>1200</v>
      </c>
      <c r="G1222" s="225"/>
      <c r="H1222" s="227" t="s">
        <v>19</v>
      </c>
      <c r="I1222" s="229"/>
      <c r="J1222" s="225"/>
      <c r="K1222" s="225"/>
      <c r="L1222" s="230"/>
      <c r="M1222" s="231"/>
      <c r="N1222" s="232"/>
      <c r="O1222" s="232"/>
      <c r="P1222" s="232"/>
      <c r="Q1222" s="232"/>
      <c r="R1222" s="232"/>
      <c r="S1222" s="232"/>
      <c r="T1222" s="23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4" t="s">
        <v>178</v>
      </c>
      <c r="AU1222" s="234" t="s">
        <v>81</v>
      </c>
      <c r="AV1222" s="13" t="s">
        <v>79</v>
      </c>
      <c r="AW1222" s="13" t="s">
        <v>33</v>
      </c>
      <c r="AX1222" s="13" t="s">
        <v>71</v>
      </c>
      <c r="AY1222" s="234" t="s">
        <v>166</v>
      </c>
    </row>
    <row r="1223" s="13" customFormat="1">
      <c r="A1223" s="13"/>
      <c r="B1223" s="224"/>
      <c r="C1223" s="225"/>
      <c r="D1223" s="226" t="s">
        <v>178</v>
      </c>
      <c r="E1223" s="227" t="s">
        <v>19</v>
      </c>
      <c r="F1223" s="228" t="s">
        <v>181</v>
      </c>
      <c r="G1223" s="225"/>
      <c r="H1223" s="227" t="s">
        <v>19</v>
      </c>
      <c r="I1223" s="229"/>
      <c r="J1223" s="225"/>
      <c r="K1223" s="225"/>
      <c r="L1223" s="230"/>
      <c r="M1223" s="231"/>
      <c r="N1223" s="232"/>
      <c r="O1223" s="232"/>
      <c r="P1223" s="232"/>
      <c r="Q1223" s="232"/>
      <c r="R1223" s="232"/>
      <c r="S1223" s="232"/>
      <c r="T1223" s="23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4" t="s">
        <v>178</v>
      </c>
      <c r="AU1223" s="234" t="s">
        <v>81</v>
      </c>
      <c r="AV1223" s="13" t="s">
        <v>79</v>
      </c>
      <c r="AW1223" s="13" t="s">
        <v>33</v>
      </c>
      <c r="AX1223" s="13" t="s">
        <v>71</v>
      </c>
      <c r="AY1223" s="234" t="s">
        <v>166</v>
      </c>
    </row>
    <row r="1224" s="14" customFormat="1">
      <c r="A1224" s="14"/>
      <c r="B1224" s="235"/>
      <c r="C1224" s="236"/>
      <c r="D1224" s="226" t="s">
        <v>178</v>
      </c>
      <c r="E1224" s="237" t="s">
        <v>19</v>
      </c>
      <c r="F1224" s="238" t="s">
        <v>1201</v>
      </c>
      <c r="G1224" s="236"/>
      <c r="H1224" s="239">
        <v>1.44</v>
      </c>
      <c r="I1224" s="240"/>
      <c r="J1224" s="236"/>
      <c r="K1224" s="236"/>
      <c r="L1224" s="241"/>
      <c r="M1224" s="242"/>
      <c r="N1224" s="243"/>
      <c r="O1224" s="243"/>
      <c r="P1224" s="243"/>
      <c r="Q1224" s="243"/>
      <c r="R1224" s="243"/>
      <c r="S1224" s="243"/>
      <c r="T1224" s="244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45" t="s">
        <v>178</v>
      </c>
      <c r="AU1224" s="245" t="s">
        <v>81</v>
      </c>
      <c r="AV1224" s="14" t="s">
        <v>81</v>
      </c>
      <c r="AW1224" s="14" t="s">
        <v>33</v>
      </c>
      <c r="AX1224" s="14" t="s">
        <v>71</v>
      </c>
      <c r="AY1224" s="245" t="s">
        <v>166</v>
      </c>
    </row>
    <row r="1225" s="15" customFormat="1">
      <c r="A1225" s="15"/>
      <c r="B1225" s="246"/>
      <c r="C1225" s="247"/>
      <c r="D1225" s="226" t="s">
        <v>178</v>
      </c>
      <c r="E1225" s="248" t="s">
        <v>19</v>
      </c>
      <c r="F1225" s="249" t="s">
        <v>183</v>
      </c>
      <c r="G1225" s="247"/>
      <c r="H1225" s="250">
        <v>1.44</v>
      </c>
      <c r="I1225" s="251"/>
      <c r="J1225" s="247"/>
      <c r="K1225" s="247"/>
      <c r="L1225" s="252"/>
      <c r="M1225" s="253"/>
      <c r="N1225" s="254"/>
      <c r="O1225" s="254"/>
      <c r="P1225" s="254"/>
      <c r="Q1225" s="254"/>
      <c r="R1225" s="254"/>
      <c r="S1225" s="254"/>
      <c r="T1225" s="255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56" t="s">
        <v>178</v>
      </c>
      <c r="AU1225" s="256" t="s">
        <v>81</v>
      </c>
      <c r="AV1225" s="15" t="s">
        <v>175</v>
      </c>
      <c r="AW1225" s="15" t="s">
        <v>33</v>
      </c>
      <c r="AX1225" s="15" t="s">
        <v>79</v>
      </c>
      <c r="AY1225" s="256" t="s">
        <v>166</v>
      </c>
    </row>
    <row r="1226" s="2" customFormat="1" ht="16.5" customHeight="1">
      <c r="A1226" s="40"/>
      <c r="B1226" s="41"/>
      <c r="C1226" s="206" t="s">
        <v>1206</v>
      </c>
      <c r="D1226" s="206" t="s">
        <v>170</v>
      </c>
      <c r="E1226" s="207" t="s">
        <v>1207</v>
      </c>
      <c r="F1226" s="208" t="s">
        <v>1208</v>
      </c>
      <c r="G1226" s="209" t="s">
        <v>199</v>
      </c>
      <c r="H1226" s="210">
        <v>1.44</v>
      </c>
      <c r="I1226" s="211"/>
      <c r="J1226" s="212">
        <f>ROUND(I1226*H1226,2)</f>
        <v>0</v>
      </c>
      <c r="K1226" s="208" t="s">
        <v>1209</v>
      </c>
      <c r="L1226" s="46"/>
      <c r="M1226" s="213" t="s">
        <v>19</v>
      </c>
      <c r="N1226" s="214" t="s">
        <v>42</v>
      </c>
      <c r="O1226" s="86"/>
      <c r="P1226" s="215">
        <f>O1226*H1226</f>
        <v>0</v>
      </c>
      <c r="Q1226" s="215">
        <v>0</v>
      </c>
      <c r="R1226" s="215">
        <f>Q1226*H1226</f>
        <v>0</v>
      </c>
      <c r="S1226" s="215">
        <v>0</v>
      </c>
      <c r="T1226" s="216">
        <f>S1226*H1226</f>
        <v>0</v>
      </c>
      <c r="U1226" s="40"/>
      <c r="V1226" s="40"/>
      <c r="W1226" s="40"/>
      <c r="X1226" s="40"/>
      <c r="Y1226" s="40"/>
      <c r="Z1226" s="40"/>
      <c r="AA1226" s="40"/>
      <c r="AB1226" s="40"/>
      <c r="AC1226" s="40"/>
      <c r="AD1226" s="40"/>
      <c r="AE1226" s="40"/>
      <c r="AR1226" s="217" t="s">
        <v>208</v>
      </c>
      <c r="AT1226" s="217" t="s">
        <v>170</v>
      </c>
      <c r="AU1226" s="217" t="s">
        <v>81</v>
      </c>
      <c r="AY1226" s="19" t="s">
        <v>166</v>
      </c>
      <c r="BE1226" s="218">
        <f>IF(N1226="základní",J1226,0)</f>
        <v>0</v>
      </c>
      <c r="BF1226" s="218">
        <f>IF(N1226="snížená",J1226,0)</f>
        <v>0</v>
      </c>
      <c r="BG1226" s="218">
        <f>IF(N1226="zákl. přenesená",J1226,0)</f>
        <v>0</v>
      </c>
      <c r="BH1226" s="218">
        <f>IF(N1226="sníž. přenesená",J1226,0)</f>
        <v>0</v>
      </c>
      <c r="BI1226" s="218">
        <f>IF(N1226="nulová",J1226,0)</f>
        <v>0</v>
      </c>
      <c r="BJ1226" s="19" t="s">
        <v>79</v>
      </c>
      <c r="BK1226" s="218">
        <f>ROUND(I1226*H1226,2)</f>
        <v>0</v>
      </c>
      <c r="BL1226" s="19" t="s">
        <v>208</v>
      </c>
      <c r="BM1226" s="217" t="s">
        <v>1210</v>
      </c>
    </row>
    <row r="1227" s="2" customFormat="1">
      <c r="A1227" s="40"/>
      <c r="B1227" s="41"/>
      <c r="C1227" s="42"/>
      <c r="D1227" s="219" t="s">
        <v>176</v>
      </c>
      <c r="E1227" s="42"/>
      <c r="F1227" s="220" t="s">
        <v>1211</v>
      </c>
      <c r="G1227" s="42"/>
      <c r="H1227" s="42"/>
      <c r="I1227" s="221"/>
      <c r="J1227" s="42"/>
      <c r="K1227" s="42"/>
      <c r="L1227" s="46"/>
      <c r="M1227" s="222"/>
      <c r="N1227" s="223"/>
      <c r="O1227" s="86"/>
      <c r="P1227" s="86"/>
      <c r="Q1227" s="86"/>
      <c r="R1227" s="86"/>
      <c r="S1227" s="86"/>
      <c r="T1227" s="87"/>
      <c r="U1227" s="40"/>
      <c r="V1227" s="40"/>
      <c r="W1227" s="40"/>
      <c r="X1227" s="40"/>
      <c r="Y1227" s="40"/>
      <c r="Z1227" s="40"/>
      <c r="AA1227" s="40"/>
      <c r="AB1227" s="40"/>
      <c r="AC1227" s="40"/>
      <c r="AD1227" s="40"/>
      <c r="AE1227" s="40"/>
      <c r="AT1227" s="19" t="s">
        <v>176</v>
      </c>
      <c r="AU1227" s="19" t="s">
        <v>81</v>
      </c>
    </row>
    <row r="1228" s="13" customFormat="1">
      <c r="A1228" s="13"/>
      <c r="B1228" s="224"/>
      <c r="C1228" s="225"/>
      <c r="D1228" s="226" t="s">
        <v>178</v>
      </c>
      <c r="E1228" s="227" t="s">
        <v>19</v>
      </c>
      <c r="F1228" s="228" t="s">
        <v>451</v>
      </c>
      <c r="G1228" s="225"/>
      <c r="H1228" s="227" t="s">
        <v>19</v>
      </c>
      <c r="I1228" s="229"/>
      <c r="J1228" s="225"/>
      <c r="K1228" s="225"/>
      <c r="L1228" s="230"/>
      <c r="M1228" s="231"/>
      <c r="N1228" s="232"/>
      <c r="O1228" s="232"/>
      <c r="P1228" s="232"/>
      <c r="Q1228" s="232"/>
      <c r="R1228" s="232"/>
      <c r="S1228" s="232"/>
      <c r="T1228" s="23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4" t="s">
        <v>178</v>
      </c>
      <c r="AU1228" s="234" t="s">
        <v>81</v>
      </c>
      <c r="AV1228" s="13" t="s">
        <v>79</v>
      </c>
      <c r="AW1228" s="13" t="s">
        <v>33</v>
      </c>
      <c r="AX1228" s="13" t="s">
        <v>71</v>
      </c>
      <c r="AY1228" s="234" t="s">
        <v>166</v>
      </c>
    </row>
    <row r="1229" s="13" customFormat="1">
      <c r="A1229" s="13"/>
      <c r="B1229" s="224"/>
      <c r="C1229" s="225"/>
      <c r="D1229" s="226" t="s">
        <v>178</v>
      </c>
      <c r="E1229" s="227" t="s">
        <v>19</v>
      </c>
      <c r="F1229" s="228" t="s">
        <v>1200</v>
      </c>
      <c r="G1229" s="225"/>
      <c r="H1229" s="227" t="s">
        <v>19</v>
      </c>
      <c r="I1229" s="229"/>
      <c r="J1229" s="225"/>
      <c r="K1229" s="225"/>
      <c r="L1229" s="230"/>
      <c r="M1229" s="231"/>
      <c r="N1229" s="232"/>
      <c r="O1229" s="232"/>
      <c r="P1229" s="232"/>
      <c r="Q1229" s="232"/>
      <c r="R1229" s="232"/>
      <c r="S1229" s="232"/>
      <c r="T1229" s="23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4" t="s">
        <v>178</v>
      </c>
      <c r="AU1229" s="234" t="s">
        <v>81</v>
      </c>
      <c r="AV1229" s="13" t="s">
        <v>79</v>
      </c>
      <c r="AW1229" s="13" t="s">
        <v>33</v>
      </c>
      <c r="AX1229" s="13" t="s">
        <v>71</v>
      </c>
      <c r="AY1229" s="234" t="s">
        <v>166</v>
      </c>
    </row>
    <row r="1230" s="13" customFormat="1">
      <c r="A1230" s="13"/>
      <c r="B1230" s="224"/>
      <c r="C1230" s="225"/>
      <c r="D1230" s="226" t="s">
        <v>178</v>
      </c>
      <c r="E1230" s="227" t="s">
        <v>19</v>
      </c>
      <c r="F1230" s="228" t="s">
        <v>181</v>
      </c>
      <c r="G1230" s="225"/>
      <c r="H1230" s="227" t="s">
        <v>19</v>
      </c>
      <c r="I1230" s="229"/>
      <c r="J1230" s="225"/>
      <c r="K1230" s="225"/>
      <c r="L1230" s="230"/>
      <c r="M1230" s="231"/>
      <c r="N1230" s="232"/>
      <c r="O1230" s="232"/>
      <c r="P1230" s="232"/>
      <c r="Q1230" s="232"/>
      <c r="R1230" s="232"/>
      <c r="S1230" s="232"/>
      <c r="T1230" s="23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4" t="s">
        <v>178</v>
      </c>
      <c r="AU1230" s="234" t="s">
        <v>81</v>
      </c>
      <c r="AV1230" s="13" t="s">
        <v>79</v>
      </c>
      <c r="AW1230" s="13" t="s">
        <v>33</v>
      </c>
      <c r="AX1230" s="13" t="s">
        <v>71</v>
      </c>
      <c r="AY1230" s="234" t="s">
        <v>166</v>
      </c>
    </row>
    <row r="1231" s="14" customFormat="1">
      <c r="A1231" s="14"/>
      <c r="B1231" s="235"/>
      <c r="C1231" s="236"/>
      <c r="D1231" s="226" t="s">
        <v>178</v>
      </c>
      <c r="E1231" s="237" t="s">
        <v>19</v>
      </c>
      <c r="F1231" s="238" t="s">
        <v>1201</v>
      </c>
      <c r="G1231" s="236"/>
      <c r="H1231" s="239">
        <v>1.44</v>
      </c>
      <c r="I1231" s="240"/>
      <c r="J1231" s="236"/>
      <c r="K1231" s="236"/>
      <c r="L1231" s="241"/>
      <c r="M1231" s="242"/>
      <c r="N1231" s="243"/>
      <c r="O1231" s="243"/>
      <c r="P1231" s="243"/>
      <c r="Q1231" s="243"/>
      <c r="R1231" s="243"/>
      <c r="S1231" s="243"/>
      <c r="T1231" s="244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45" t="s">
        <v>178</v>
      </c>
      <c r="AU1231" s="245" t="s">
        <v>81</v>
      </c>
      <c r="AV1231" s="14" t="s">
        <v>81</v>
      </c>
      <c r="AW1231" s="14" t="s">
        <v>33</v>
      </c>
      <c r="AX1231" s="14" t="s">
        <v>71</v>
      </c>
      <c r="AY1231" s="245" t="s">
        <v>166</v>
      </c>
    </row>
    <row r="1232" s="15" customFormat="1">
      <c r="A1232" s="15"/>
      <c r="B1232" s="246"/>
      <c r="C1232" s="247"/>
      <c r="D1232" s="226" t="s">
        <v>178</v>
      </c>
      <c r="E1232" s="248" t="s">
        <v>19</v>
      </c>
      <c r="F1232" s="249" t="s">
        <v>183</v>
      </c>
      <c r="G1232" s="247"/>
      <c r="H1232" s="250">
        <v>1.44</v>
      </c>
      <c r="I1232" s="251"/>
      <c r="J1232" s="247"/>
      <c r="K1232" s="247"/>
      <c r="L1232" s="252"/>
      <c r="M1232" s="253"/>
      <c r="N1232" s="254"/>
      <c r="O1232" s="254"/>
      <c r="P1232" s="254"/>
      <c r="Q1232" s="254"/>
      <c r="R1232" s="254"/>
      <c r="S1232" s="254"/>
      <c r="T1232" s="255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56" t="s">
        <v>178</v>
      </c>
      <c r="AU1232" s="256" t="s">
        <v>81</v>
      </c>
      <c r="AV1232" s="15" t="s">
        <v>175</v>
      </c>
      <c r="AW1232" s="15" t="s">
        <v>33</v>
      </c>
      <c r="AX1232" s="15" t="s">
        <v>79</v>
      </c>
      <c r="AY1232" s="256" t="s">
        <v>166</v>
      </c>
    </row>
    <row r="1233" s="2" customFormat="1" ht="24.15" customHeight="1">
      <c r="A1233" s="40"/>
      <c r="B1233" s="41"/>
      <c r="C1233" s="206" t="s">
        <v>707</v>
      </c>
      <c r="D1233" s="206" t="s">
        <v>170</v>
      </c>
      <c r="E1233" s="207" t="s">
        <v>1212</v>
      </c>
      <c r="F1233" s="208" t="s">
        <v>1213</v>
      </c>
      <c r="G1233" s="209" t="s">
        <v>199</v>
      </c>
      <c r="H1233" s="210">
        <v>1.44</v>
      </c>
      <c r="I1233" s="211"/>
      <c r="J1233" s="212">
        <f>ROUND(I1233*H1233,2)</f>
        <v>0</v>
      </c>
      <c r="K1233" s="208" t="s">
        <v>174</v>
      </c>
      <c r="L1233" s="46"/>
      <c r="M1233" s="213" t="s">
        <v>19</v>
      </c>
      <c r="N1233" s="214" t="s">
        <v>42</v>
      </c>
      <c r="O1233" s="86"/>
      <c r="P1233" s="215">
        <f>O1233*H1233</f>
        <v>0</v>
      </c>
      <c r="Q1233" s="215">
        <v>0.0060499999999999998</v>
      </c>
      <c r="R1233" s="215">
        <f>Q1233*H1233</f>
        <v>0.0087119999999999993</v>
      </c>
      <c r="S1233" s="215">
        <v>0</v>
      </c>
      <c r="T1233" s="216">
        <f>S1233*H1233</f>
        <v>0</v>
      </c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R1233" s="217" t="s">
        <v>208</v>
      </c>
      <c r="AT1233" s="217" t="s">
        <v>170</v>
      </c>
      <c r="AU1233" s="217" t="s">
        <v>81</v>
      </c>
      <c r="AY1233" s="19" t="s">
        <v>166</v>
      </c>
      <c r="BE1233" s="218">
        <f>IF(N1233="základní",J1233,0)</f>
        <v>0</v>
      </c>
      <c r="BF1233" s="218">
        <f>IF(N1233="snížená",J1233,0)</f>
        <v>0</v>
      </c>
      <c r="BG1233" s="218">
        <f>IF(N1233="zákl. přenesená",J1233,0)</f>
        <v>0</v>
      </c>
      <c r="BH1233" s="218">
        <f>IF(N1233="sníž. přenesená",J1233,0)</f>
        <v>0</v>
      </c>
      <c r="BI1233" s="218">
        <f>IF(N1233="nulová",J1233,0)</f>
        <v>0</v>
      </c>
      <c r="BJ1233" s="19" t="s">
        <v>79</v>
      </c>
      <c r="BK1233" s="218">
        <f>ROUND(I1233*H1233,2)</f>
        <v>0</v>
      </c>
      <c r="BL1233" s="19" t="s">
        <v>208</v>
      </c>
      <c r="BM1233" s="217" t="s">
        <v>1214</v>
      </c>
    </row>
    <row r="1234" s="2" customFormat="1">
      <c r="A1234" s="40"/>
      <c r="B1234" s="41"/>
      <c r="C1234" s="42"/>
      <c r="D1234" s="219" t="s">
        <v>176</v>
      </c>
      <c r="E1234" s="42"/>
      <c r="F1234" s="220" t="s">
        <v>1215</v>
      </c>
      <c r="G1234" s="42"/>
      <c r="H1234" s="42"/>
      <c r="I1234" s="221"/>
      <c r="J1234" s="42"/>
      <c r="K1234" s="42"/>
      <c r="L1234" s="46"/>
      <c r="M1234" s="222"/>
      <c r="N1234" s="223"/>
      <c r="O1234" s="86"/>
      <c r="P1234" s="86"/>
      <c r="Q1234" s="86"/>
      <c r="R1234" s="86"/>
      <c r="S1234" s="86"/>
      <c r="T1234" s="87"/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T1234" s="19" t="s">
        <v>176</v>
      </c>
      <c r="AU1234" s="19" t="s">
        <v>81</v>
      </c>
    </row>
    <row r="1235" s="13" customFormat="1">
      <c r="A1235" s="13"/>
      <c r="B1235" s="224"/>
      <c r="C1235" s="225"/>
      <c r="D1235" s="226" t="s">
        <v>178</v>
      </c>
      <c r="E1235" s="227" t="s">
        <v>19</v>
      </c>
      <c r="F1235" s="228" t="s">
        <v>451</v>
      </c>
      <c r="G1235" s="225"/>
      <c r="H1235" s="227" t="s">
        <v>19</v>
      </c>
      <c r="I1235" s="229"/>
      <c r="J1235" s="225"/>
      <c r="K1235" s="225"/>
      <c r="L1235" s="230"/>
      <c r="M1235" s="231"/>
      <c r="N1235" s="232"/>
      <c r="O1235" s="232"/>
      <c r="P1235" s="232"/>
      <c r="Q1235" s="232"/>
      <c r="R1235" s="232"/>
      <c r="S1235" s="232"/>
      <c r="T1235" s="233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4" t="s">
        <v>178</v>
      </c>
      <c r="AU1235" s="234" t="s">
        <v>81</v>
      </c>
      <c r="AV1235" s="13" t="s">
        <v>79</v>
      </c>
      <c r="AW1235" s="13" t="s">
        <v>33</v>
      </c>
      <c r="AX1235" s="13" t="s">
        <v>71</v>
      </c>
      <c r="AY1235" s="234" t="s">
        <v>166</v>
      </c>
    </row>
    <row r="1236" s="13" customFormat="1">
      <c r="A1236" s="13"/>
      <c r="B1236" s="224"/>
      <c r="C1236" s="225"/>
      <c r="D1236" s="226" t="s">
        <v>178</v>
      </c>
      <c r="E1236" s="227" t="s">
        <v>19</v>
      </c>
      <c r="F1236" s="228" t="s">
        <v>1200</v>
      </c>
      <c r="G1236" s="225"/>
      <c r="H1236" s="227" t="s">
        <v>19</v>
      </c>
      <c r="I1236" s="229"/>
      <c r="J1236" s="225"/>
      <c r="K1236" s="225"/>
      <c r="L1236" s="230"/>
      <c r="M1236" s="231"/>
      <c r="N1236" s="232"/>
      <c r="O1236" s="232"/>
      <c r="P1236" s="232"/>
      <c r="Q1236" s="232"/>
      <c r="R1236" s="232"/>
      <c r="S1236" s="232"/>
      <c r="T1236" s="23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4" t="s">
        <v>178</v>
      </c>
      <c r="AU1236" s="234" t="s">
        <v>81</v>
      </c>
      <c r="AV1236" s="13" t="s">
        <v>79</v>
      </c>
      <c r="AW1236" s="13" t="s">
        <v>33</v>
      </c>
      <c r="AX1236" s="13" t="s">
        <v>71</v>
      </c>
      <c r="AY1236" s="234" t="s">
        <v>166</v>
      </c>
    </row>
    <row r="1237" s="13" customFormat="1">
      <c r="A1237" s="13"/>
      <c r="B1237" s="224"/>
      <c r="C1237" s="225"/>
      <c r="D1237" s="226" t="s">
        <v>178</v>
      </c>
      <c r="E1237" s="227" t="s">
        <v>19</v>
      </c>
      <c r="F1237" s="228" t="s">
        <v>181</v>
      </c>
      <c r="G1237" s="225"/>
      <c r="H1237" s="227" t="s">
        <v>19</v>
      </c>
      <c r="I1237" s="229"/>
      <c r="J1237" s="225"/>
      <c r="K1237" s="225"/>
      <c r="L1237" s="230"/>
      <c r="M1237" s="231"/>
      <c r="N1237" s="232"/>
      <c r="O1237" s="232"/>
      <c r="P1237" s="232"/>
      <c r="Q1237" s="232"/>
      <c r="R1237" s="232"/>
      <c r="S1237" s="232"/>
      <c r="T1237" s="23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4" t="s">
        <v>178</v>
      </c>
      <c r="AU1237" s="234" t="s">
        <v>81</v>
      </c>
      <c r="AV1237" s="13" t="s">
        <v>79</v>
      </c>
      <c r="AW1237" s="13" t="s">
        <v>33</v>
      </c>
      <c r="AX1237" s="13" t="s">
        <v>71</v>
      </c>
      <c r="AY1237" s="234" t="s">
        <v>166</v>
      </c>
    </row>
    <row r="1238" s="14" customFormat="1">
      <c r="A1238" s="14"/>
      <c r="B1238" s="235"/>
      <c r="C1238" s="236"/>
      <c r="D1238" s="226" t="s">
        <v>178</v>
      </c>
      <c r="E1238" s="237" t="s">
        <v>19</v>
      </c>
      <c r="F1238" s="238" t="s">
        <v>1201</v>
      </c>
      <c r="G1238" s="236"/>
      <c r="H1238" s="239">
        <v>1.44</v>
      </c>
      <c r="I1238" s="240"/>
      <c r="J1238" s="236"/>
      <c r="K1238" s="236"/>
      <c r="L1238" s="241"/>
      <c r="M1238" s="242"/>
      <c r="N1238" s="243"/>
      <c r="O1238" s="243"/>
      <c r="P1238" s="243"/>
      <c r="Q1238" s="243"/>
      <c r="R1238" s="243"/>
      <c r="S1238" s="243"/>
      <c r="T1238" s="244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45" t="s">
        <v>178</v>
      </c>
      <c r="AU1238" s="245" t="s">
        <v>81</v>
      </c>
      <c r="AV1238" s="14" t="s">
        <v>81</v>
      </c>
      <c r="AW1238" s="14" t="s">
        <v>33</v>
      </c>
      <c r="AX1238" s="14" t="s">
        <v>71</v>
      </c>
      <c r="AY1238" s="245" t="s">
        <v>166</v>
      </c>
    </row>
    <row r="1239" s="15" customFormat="1">
      <c r="A1239" s="15"/>
      <c r="B1239" s="246"/>
      <c r="C1239" s="247"/>
      <c r="D1239" s="226" t="s">
        <v>178</v>
      </c>
      <c r="E1239" s="248" t="s">
        <v>19</v>
      </c>
      <c r="F1239" s="249" t="s">
        <v>183</v>
      </c>
      <c r="G1239" s="247"/>
      <c r="H1239" s="250">
        <v>1.44</v>
      </c>
      <c r="I1239" s="251"/>
      <c r="J1239" s="247"/>
      <c r="K1239" s="247"/>
      <c r="L1239" s="252"/>
      <c r="M1239" s="253"/>
      <c r="N1239" s="254"/>
      <c r="O1239" s="254"/>
      <c r="P1239" s="254"/>
      <c r="Q1239" s="254"/>
      <c r="R1239" s="254"/>
      <c r="S1239" s="254"/>
      <c r="T1239" s="255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56" t="s">
        <v>178</v>
      </c>
      <c r="AU1239" s="256" t="s">
        <v>81</v>
      </c>
      <c r="AV1239" s="15" t="s">
        <v>175</v>
      </c>
      <c r="AW1239" s="15" t="s">
        <v>33</v>
      </c>
      <c r="AX1239" s="15" t="s">
        <v>79</v>
      </c>
      <c r="AY1239" s="256" t="s">
        <v>166</v>
      </c>
    </row>
    <row r="1240" s="2" customFormat="1" ht="16.5" customHeight="1">
      <c r="A1240" s="40"/>
      <c r="B1240" s="41"/>
      <c r="C1240" s="257" t="s">
        <v>1216</v>
      </c>
      <c r="D1240" s="257" t="s">
        <v>260</v>
      </c>
      <c r="E1240" s="258" t="s">
        <v>1217</v>
      </c>
      <c r="F1240" s="259" t="s">
        <v>1218</v>
      </c>
      <c r="G1240" s="260" t="s">
        <v>199</v>
      </c>
      <c r="H1240" s="261">
        <v>1.6559999999999999</v>
      </c>
      <c r="I1240" s="262"/>
      <c r="J1240" s="263">
        <f>ROUND(I1240*H1240,2)</f>
        <v>0</v>
      </c>
      <c r="K1240" s="259" t="s">
        <v>19</v>
      </c>
      <c r="L1240" s="264"/>
      <c r="M1240" s="265" t="s">
        <v>19</v>
      </c>
      <c r="N1240" s="266" t="s">
        <v>42</v>
      </c>
      <c r="O1240" s="86"/>
      <c r="P1240" s="215">
        <f>O1240*H1240</f>
        <v>0</v>
      </c>
      <c r="Q1240" s="215">
        <v>0</v>
      </c>
      <c r="R1240" s="215">
        <f>Q1240*H1240</f>
        <v>0</v>
      </c>
      <c r="S1240" s="215">
        <v>0</v>
      </c>
      <c r="T1240" s="216">
        <f>S1240*H1240</f>
        <v>0</v>
      </c>
      <c r="U1240" s="40"/>
      <c r="V1240" s="40"/>
      <c r="W1240" s="40"/>
      <c r="X1240" s="40"/>
      <c r="Y1240" s="40"/>
      <c r="Z1240" s="40"/>
      <c r="AA1240" s="40"/>
      <c r="AB1240" s="40"/>
      <c r="AC1240" s="40"/>
      <c r="AD1240" s="40"/>
      <c r="AE1240" s="40"/>
      <c r="AR1240" s="217" t="s">
        <v>267</v>
      </c>
      <c r="AT1240" s="217" t="s">
        <v>260</v>
      </c>
      <c r="AU1240" s="217" t="s">
        <v>81</v>
      </c>
      <c r="AY1240" s="19" t="s">
        <v>166</v>
      </c>
      <c r="BE1240" s="218">
        <f>IF(N1240="základní",J1240,0)</f>
        <v>0</v>
      </c>
      <c r="BF1240" s="218">
        <f>IF(N1240="snížená",J1240,0)</f>
        <v>0</v>
      </c>
      <c r="BG1240" s="218">
        <f>IF(N1240="zákl. přenesená",J1240,0)</f>
        <v>0</v>
      </c>
      <c r="BH1240" s="218">
        <f>IF(N1240="sníž. přenesená",J1240,0)</f>
        <v>0</v>
      </c>
      <c r="BI1240" s="218">
        <f>IF(N1240="nulová",J1240,0)</f>
        <v>0</v>
      </c>
      <c r="BJ1240" s="19" t="s">
        <v>79</v>
      </c>
      <c r="BK1240" s="218">
        <f>ROUND(I1240*H1240,2)</f>
        <v>0</v>
      </c>
      <c r="BL1240" s="19" t="s">
        <v>208</v>
      </c>
      <c r="BM1240" s="217" t="s">
        <v>1219</v>
      </c>
    </row>
    <row r="1241" s="14" customFormat="1">
      <c r="A1241" s="14"/>
      <c r="B1241" s="235"/>
      <c r="C1241" s="236"/>
      <c r="D1241" s="226" t="s">
        <v>178</v>
      </c>
      <c r="E1241" s="237" t="s">
        <v>19</v>
      </c>
      <c r="F1241" s="238" t="s">
        <v>1220</v>
      </c>
      <c r="G1241" s="236"/>
      <c r="H1241" s="239">
        <v>1.6559999999999999</v>
      </c>
      <c r="I1241" s="240"/>
      <c r="J1241" s="236"/>
      <c r="K1241" s="236"/>
      <c r="L1241" s="241"/>
      <c r="M1241" s="242"/>
      <c r="N1241" s="243"/>
      <c r="O1241" s="243"/>
      <c r="P1241" s="243"/>
      <c r="Q1241" s="243"/>
      <c r="R1241" s="243"/>
      <c r="S1241" s="243"/>
      <c r="T1241" s="244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45" t="s">
        <v>178</v>
      </c>
      <c r="AU1241" s="245" t="s">
        <v>81</v>
      </c>
      <c r="AV1241" s="14" t="s">
        <v>81</v>
      </c>
      <c r="AW1241" s="14" t="s">
        <v>33</v>
      </c>
      <c r="AX1241" s="14" t="s">
        <v>71</v>
      </c>
      <c r="AY1241" s="245" t="s">
        <v>166</v>
      </c>
    </row>
    <row r="1242" s="15" customFormat="1">
      <c r="A1242" s="15"/>
      <c r="B1242" s="246"/>
      <c r="C1242" s="247"/>
      <c r="D1242" s="226" t="s">
        <v>178</v>
      </c>
      <c r="E1242" s="248" t="s">
        <v>19</v>
      </c>
      <c r="F1242" s="249" t="s">
        <v>183</v>
      </c>
      <c r="G1242" s="247"/>
      <c r="H1242" s="250">
        <v>1.6559999999999999</v>
      </c>
      <c r="I1242" s="251"/>
      <c r="J1242" s="247"/>
      <c r="K1242" s="247"/>
      <c r="L1242" s="252"/>
      <c r="M1242" s="253"/>
      <c r="N1242" s="254"/>
      <c r="O1242" s="254"/>
      <c r="P1242" s="254"/>
      <c r="Q1242" s="254"/>
      <c r="R1242" s="254"/>
      <c r="S1242" s="254"/>
      <c r="T1242" s="255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56" t="s">
        <v>178</v>
      </c>
      <c r="AU1242" s="256" t="s">
        <v>81</v>
      </c>
      <c r="AV1242" s="15" t="s">
        <v>175</v>
      </c>
      <c r="AW1242" s="15" t="s">
        <v>33</v>
      </c>
      <c r="AX1242" s="15" t="s">
        <v>79</v>
      </c>
      <c r="AY1242" s="256" t="s">
        <v>166</v>
      </c>
    </row>
    <row r="1243" s="2" customFormat="1" ht="16.5" customHeight="1">
      <c r="A1243" s="40"/>
      <c r="B1243" s="41"/>
      <c r="C1243" s="206" t="s">
        <v>713</v>
      </c>
      <c r="D1243" s="206" t="s">
        <v>170</v>
      </c>
      <c r="E1243" s="207" t="s">
        <v>1221</v>
      </c>
      <c r="F1243" s="208" t="s">
        <v>1222</v>
      </c>
      <c r="G1243" s="209" t="s">
        <v>332</v>
      </c>
      <c r="H1243" s="210">
        <v>4.0999999999999996</v>
      </c>
      <c r="I1243" s="211"/>
      <c r="J1243" s="212">
        <f>ROUND(I1243*H1243,2)</f>
        <v>0</v>
      </c>
      <c r="K1243" s="208" t="s">
        <v>1209</v>
      </c>
      <c r="L1243" s="46"/>
      <c r="M1243" s="213" t="s">
        <v>19</v>
      </c>
      <c r="N1243" s="214" t="s">
        <v>42</v>
      </c>
      <c r="O1243" s="86"/>
      <c r="P1243" s="215">
        <f>O1243*H1243</f>
        <v>0</v>
      </c>
      <c r="Q1243" s="215">
        <v>0</v>
      </c>
      <c r="R1243" s="215">
        <f>Q1243*H1243</f>
        <v>0</v>
      </c>
      <c r="S1243" s="215">
        <v>0</v>
      </c>
      <c r="T1243" s="216">
        <f>S1243*H1243</f>
        <v>0</v>
      </c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R1243" s="217" t="s">
        <v>208</v>
      </c>
      <c r="AT1243" s="217" t="s">
        <v>170</v>
      </c>
      <c r="AU1243" s="217" t="s">
        <v>81</v>
      </c>
      <c r="AY1243" s="19" t="s">
        <v>166</v>
      </c>
      <c r="BE1243" s="218">
        <f>IF(N1243="základní",J1243,0)</f>
        <v>0</v>
      </c>
      <c r="BF1243" s="218">
        <f>IF(N1243="snížená",J1243,0)</f>
        <v>0</v>
      </c>
      <c r="BG1243" s="218">
        <f>IF(N1243="zákl. přenesená",J1243,0)</f>
        <v>0</v>
      </c>
      <c r="BH1243" s="218">
        <f>IF(N1243="sníž. přenesená",J1243,0)</f>
        <v>0</v>
      </c>
      <c r="BI1243" s="218">
        <f>IF(N1243="nulová",J1243,0)</f>
        <v>0</v>
      </c>
      <c r="BJ1243" s="19" t="s">
        <v>79</v>
      </c>
      <c r="BK1243" s="218">
        <f>ROUND(I1243*H1243,2)</f>
        <v>0</v>
      </c>
      <c r="BL1243" s="19" t="s">
        <v>208</v>
      </c>
      <c r="BM1243" s="217" t="s">
        <v>1223</v>
      </c>
    </row>
    <row r="1244" s="2" customFormat="1">
      <c r="A1244" s="40"/>
      <c r="B1244" s="41"/>
      <c r="C1244" s="42"/>
      <c r="D1244" s="219" t="s">
        <v>176</v>
      </c>
      <c r="E1244" s="42"/>
      <c r="F1244" s="220" t="s">
        <v>1224</v>
      </c>
      <c r="G1244" s="42"/>
      <c r="H1244" s="42"/>
      <c r="I1244" s="221"/>
      <c r="J1244" s="42"/>
      <c r="K1244" s="42"/>
      <c r="L1244" s="46"/>
      <c r="M1244" s="222"/>
      <c r="N1244" s="223"/>
      <c r="O1244" s="86"/>
      <c r="P1244" s="86"/>
      <c r="Q1244" s="86"/>
      <c r="R1244" s="86"/>
      <c r="S1244" s="86"/>
      <c r="T1244" s="87"/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T1244" s="19" t="s">
        <v>176</v>
      </c>
      <c r="AU1244" s="19" t="s">
        <v>81</v>
      </c>
    </row>
    <row r="1245" s="13" customFormat="1">
      <c r="A1245" s="13"/>
      <c r="B1245" s="224"/>
      <c r="C1245" s="225"/>
      <c r="D1245" s="226" t="s">
        <v>178</v>
      </c>
      <c r="E1245" s="227" t="s">
        <v>19</v>
      </c>
      <c r="F1245" s="228" t="s">
        <v>495</v>
      </c>
      <c r="G1245" s="225"/>
      <c r="H1245" s="227" t="s">
        <v>19</v>
      </c>
      <c r="I1245" s="229"/>
      <c r="J1245" s="225"/>
      <c r="K1245" s="225"/>
      <c r="L1245" s="230"/>
      <c r="M1245" s="231"/>
      <c r="N1245" s="232"/>
      <c r="O1245" s="232"/>
      <c r="P1245" s="232"/>
      <c r="Q1245" s="232"/>
      <c r="R1245" s="232"/>
      <c r="S1245" s="232"/>
      <c r="T1245" s="23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4" t="s">
        <v>178</v>
      </c>
      <c r="AU1245" s="234" t="s">
        <v>81</v>
      </c>
      <c r="AV1245" s="13" t="s">
        <v>79</v>
      </c>
      <c r="AW1245" s="13" t="s">
        <v>33</v>
      </c>
      <c r="AX1245" s="13" t="s">
        <v>71</v>
      </c>
      <c r="AY1245" s="234" t="s">
        <v>166</v>
      </c>
    </row>
    <row r="1246" s="13" customFormat="1">
      <c r="A1246" s="13"/>
      <c r="B1246" s="224"/>
      <c r="C1246" s="225"/>
      <c r="D1246" s="226" t="s">
        <v>178</v>
      </c>
      <c r="E1246" s="227" t="s">
        <v>19</v>
      </c>
      <c r="F1246" s="228" t="s">
        <v>181</v>
      </c>
      <c r="G1246" s="225"/>
      <c r="H1246" s="227" t="s">
        <v>19</v>
      </c>
      <c r="I1246" s="229"/>
      <c r="J1246" s="225"/>
      <c r="K1246" s="225"/>
      <c r="L1246" s="230"/>
      <c r="M1246" s="231"/>
      <c r="N1246" s="232"/>
      <c r="O1246" s="232"/>
      <c r="P1246" s="232"/>
      <c r="Q1246" s="232"/>
      <c r="R1246" s="232"/>
      <c r="S1246" s="232"/>
      <c r="T1246" s="23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4" t="s">
        <v>178</v>
      </c>
      <c r="AU1246" s="234" t="s">
        <v>81</v>
      </c>
      <c r="AV1246" s="13" t="s">
        <v>79</v>
      </c>
      <c r="AW1246" s="13" t="s">
        <v>33</v>
      </c>
      <c r="AX1246" s="13" t="s">
        <v>71</v>
      </c>
      <c r="AY1246" s="234" t="s">
        <v>166</v>
      </c>
    </row>
    <row r="1247" s="13" customFormat="1">
      <c r="A1247" s="13"/>
      <c r="B1247" s="224"/>
      <c r="C1247" s="225"/>
      <c r="D1247" s="226" t="s">
        <v>178</v>
      </c>
      <c r="E1247" s="227" t="s">
        <v>19</v>
      </c>
      <c r="F1247" s="228" t="s">
        <v>1225</v>
      </c>
      <c r="G1247" s="225"/>
      <c r="H1247" s="227" t="s">
        <v>19</v>
      </c>
      <c r="I1247" s="229"/>
      <c r="J1247" s="225"/>
      <c r="K1247" s="225"/>
      <c r="L1247" s="230"/>
      <c r="M1247" s="231"/>
      <c r="N1247" s="232"/>
      <c r="O1247" s="232"/>
      <c r="P1247" s="232"/>
      <c r="Q1247" s="232"/>
      <c r="R1247" s="232"/>
      <c r="S1247" s="232"/>
      <c r="T1247" s="23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4" t="s">
        <v>178</v>
      </c>
      <c r="AU1247" s="234" t="s">
        <v>81</v>
      </c>
      <c r="AV1247" s="13" t="s">
        <v>79</v>
      </c>
      <c r="AW1247" s="13" t="s">
        <v>33</v>
      </c>
      <c r="AX1247" s="13" t="s">
        <v>71</v>
      </c>
      <c r="AY1247" s="234" t="s">
        <v>166</v>
      </c>
    </row>
    <row r="1248" s="14" customFormat="1">
      <c r="A1248" s="14"/>
      <c r="B1248" s="235"/>
      <c r="C1248" s="236"/>
      <c r="D1248" s="226" t="s">
        <v>178</v>
      </c>
      <c r="E1248" s="237" t="s">
        <v>19</v>
      </c>
      <c r="F1248" s="238" t="s">
        <v>1226</v>
      </c>
      <c r="G1248" s="236"/>
      <c r="H1248" s="239">
        <v>4.0999999999999996</v>
      </c>
      <c r="I1248" s="240"/>
      <c r="J1248" s="236"/>
      <c r="K1248" s="236"/>
      <c r="L1248" s="241"/>
      <c r="M1248" s="242"/>
      <c r="N1248" s="243"/>
      <c r="O1248" s="243"/>
      <c r="P1248" s="243"/>
      <c r="Q1248" s="243"/>
      <c r="R1248" s="243"/>
      <c r="S1248" s="243"/>
      <c r="T1248" s="244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45" t="s">
        <v>178</v>
      </c>
      <c r="AU1248" s="245" t="s">
        <v>81</v>
      </c>
      <c r="AV1248" s="14" t="s">
        <v>81</v>
      </c>
      <c r="AW1248" s="14" t="s">
        <v>33</v>
      </c>
      <c r="AX1248" s="14" t="s">
        <v>71</v>
      </c>
      <c r="AY1248" s="245" t="s">
        <v>166</v>
      </c>
    </row>
    <row r="1249" s="15" customFormat="1">
      <c r="A1249" s="15"/>
      <c r="B1249" s="246"/>
      <c r="C1249" s="247"/>
      <c r="D1249" s="226" t="s">
        <v>178</v>
      </c>
      <c r="E1249" s="248" t="s">
        <v>19</v>
      </c>
      <c r="F1249" s="249" t="s">
        <v>183</v>
      </c>
      <c r="G1249" s="247"/>
      <c r="H1249" s="250">
        <v>4.0999999999999996</v>
      </c>
      <c r="I1249" s="251"/>
      <c r="J1249" s="247"/>
      <c r="K1249" s="247"/>
      <c r="L1249" s="252"/>
      <c r="M1249" s="253"/>
      <c r="N1249" s="254"/>
      <c r="O1249" s="254"/>
      <c r="P1249" s="254"/>
      <c r="Q1249" s="254"/>
      <c r="R1249" s="254"/>
      <c r="S1249" s="254"/>
      <c r="T1249" s="255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56" t="s">
        <v>178</v>
      </c>
      <c r="AU1249" s="256" t="s">
        <v>81</v>
      </c>
      <c r="AV1249" s="15" t="s">
        <v>175</v>
      </c>
      <c r="AW1249" s="15" t="s">
        <v>33</v>
      </c>
      <c r="AX1249" s="15" t="s">
        <v>79</v>
      </c>
      <c r="AY1249" s="256" t="s">
        <v>166</v>
      </c>
    </row>
    <row r="1250" s="2" customFormat="1" ht="16.5" customHeight="1">
      <c r="A1250" s="40"/>
      <c r="B1250" s="41"/>
      <c r="C1250" s="206" t="s">
        <v>1227</v>
      </c>
      <c r="D1250" s="206" t="s">
        <v>170</v>
      </c>
      <c r="E1250" s="207" t="s">
        <v>1228</v>
      </c>
      <c r="F1250" s="208" t="s">
        <v>1229</v>
      </c>
      <c r="G1250" s="209" t="s">
        <v>332</v>
      </c>
      <c r="H1250" s="210">
        <v>0.90000000000000002</v>
      </c>
      <c r="I1250" s="211"/>
      <c r="J1250" s="212">
        <f>ROUND(I1250*H1250,2)</f>
        <v>0</v>
      </c>
      <c r="K1250" s="208" t="s">
        <v>174</v>
      </c>
      <c r="L1250" s="46"/>
      <c r="M1250" s="213" t="s">
        <v>19</v>
      </c>
      <c r="N1250" s="214" t="s">
        <v>42</v>
      </c>
      <c r="O1250" s="86"/>
      <c r="P1250" s="215">
        <f>O1250*H1250</f>
        <v>0</v>
      </c>
      <c r="Q1250" s="215">
        <v>3.0000000000000001E-05</v>
      </c>
      <c r="R1250" s="215">
        <f>Q1250*H1250</f>
        <v>2.7000000000000002E-05</v>
      </c>
      <c r="S1250" s="215">
        <v>0</v>
      </c>
      <c r="T1250" s="216">
        <f>S1250*H1250</f>
        <v>0</v>
      </c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R1250" s="217" t="s">
        <v>208</v>
      </c>
      <c r="AT1250" s="217" t="s">
        <v>170</v>
      </c>
      <c r="AU1250" s="217" t="s">
        <v>81</v>
      </c>
      <c r="AY1250" s="19" t="s">
        <v>166</v>
      </c>
      <c r="BE1250" s="218">
        <f>IF(N1250="základní",J1250,0)</f>
        <v>0</v>
      </c>
      <c r="BF1250" s="218">
        <f>IF(N1250="snížená",J1250,0)</f>
        <v>0</v>
      </c>
      <c r="BG1250" s="218">
        <f>IF(N1250="zákl. přenesená",J1250,0)</f>
        <v>0</v>
      </c>
      <c r="BH1250" s="218">
        <f>IF(N1250="sníž. přenesená",J1250,0)</f>
        <v>0</v>
      </c>
      <c r="BI1250" s="218">
        <f>IF(N1250="nulová",J1250,0)</f>
        <v>0</v>
      </c>
      <c r="BJ1250" s="19" t="s">
        <v>79</v>
      </c>
      <c r="BK1250" s="218">
        <f>ROUND(I1250*H1250,2)</f>
        <v>0</v>
      </c>
      <c r="BL1250" s="19" t="s">
        <v>208</v>
      </c>
      <c r="BM1250" s="217" t="s">
        <v>1230</v>
      </c>
    </row>
    <row r="1251" s="2" customFormat="1">
      <c r="A1251" s="40"/>
      <c r="B1251" s="41"/>
      <c r="C1251" s="42"/>
      <c r="D1251" s="219" t="s">
        <v>176</v>
      </c>
      <c r="E1251" s="42"/>
      <c r="F1251" s="220" t="s">
        <v>1231</v>
      </c>
      <c r="G1251" s="42"/>
      <c r="H1251" s="42"/>
      <c r="I1251" s="221"/>
      <c r="J1251" s="42"/>
      <c r="K1251" s="42"/>
      <c r="L1251" s="46"/>
      <c r="M1251" s="222"/>
      <c r="N1251" s="223"/>
      <c r="O1251" s="86"/>
      <c r="P1251" s="86"/>
      <c r="Q1251" s="86"/>
      <c r="R1251" s="86"/>
      <c r="S1251" s="86"/>
      <c r="T1251" s="87"/>
      <c r="U1251" s="40"/>
      <c r="V1251" s="40"/>
      <c r="W1251" s="40"/>
      <c r="X1251" s="40"/>
      <c r="Y1251" s="40"/>
      <c r="Z1251" s="40"/>
      <c r="AA1251" s="40"/>
      <c r="AB1251" s="40"/>
      <c r="AC1251" s="40"/>
      <c r="AD1251" s="40"/>
      <c r="AE1251" s="40"/>
      <c r="AT1251" s="19" t="s">
        <v>176</v>
      </c>
      <c r="AU1251" s="19" t="s">
        <v>81</v>
      </c>
    </row>
    <row r="1252" s="13" customFormat="1">
      <c r="A1252" s="13"/>
      <c r="B1252" s="224"/>
      <c r="C1252" s="225"/>
      <c r="D1252" s="226" t="s">
        <v>178</v>
      </c>
      <c r="E1252" s="227" t="s">
        <v>19</v>
      </c>
      <c r="F1252" s="228" t="s">
        <v>495</v>
      </c>
      <c r="G1252" s="225"/>
      <c r="H1252" s="227" t="s">
        <v>19</v>
      </c>
      <c r="I1252" s="229"/>
      <c r="J1252" s="225"/>
      <c r="K1252" s="225"/>
      <c r="L1252" s="230"/>
      <c r="M1252" s="231"/>
      <c r="N1252" s="232"/>
      <c r="O1252" s="232"/>
      <c r="P1252" s="232"/>
      <c r="Q1252" s="232"/>
      <c r="R1252" s="232"/>
      <c r="S1252" s="232"/>
      <c r="T1252" s="23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4" t="s">
        <v>178</v>
      </c>
      <c r="AU1252" s="234" t="s">
        <v>81</v>
      </c>
      <c r="AV1252" s="13" t="s">
        <v>79</v>
      </c>
      <c r="AW1252" s="13" t="s">
        <v>33</v>
      </c>
      <c r="AX1252" s="13" t="s">
        <v>71</v>
      </c>
      <c r="AY1252" s="234" t="s">
        <v>166</v>
      </c>
    </row>
    <row r="1253" s="13" customFormat="1">
      <c r="A1253" s="13"/>
      <c r="B1253" s="224"/>
      <c r="C1253" s="225"/>
      <c r="D1253" s="226" t="s">
        <v>178</v>
      </c>
      <c r="E1253" s="227" t="s">
        <v>19</v>
      </c>
      <c r="F1253" s="228" t="s">
        <v>181</v>
      </c>
      <c r="G1253" s="225"/>
      <c r="H1253" s="227" t="s">
        <v>19</v>
      </c>
      <c r="I1253" s="229"/>
      <c r="J1253" s="225"/>
      <c r="K1253" s="225"/>
      <c r="L1253" s="230"/>
      <c r="M1253" s="231"/>
      <c r="N1253" s="232"/>
      <c r="O1253" s="232"/>
      <c r="P1253" s="232"/>
      <c r="Q1253" s="232"/>
      <c r="R1253" s="232"/>
      <c r="S1253" s="232"/>
      <c r="T1253" s="23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4" t="s">
        <v>178</v>
      </c>
      <c r="AU1253" s="234" t="s">
        <v>81</v>
      </c>
      <c r="AV1253" s="13" t="s">
        <v>79</v>
      </c>
      <c r="AW1253" s="13" t="s">
        <v>33</v>
      </c>
      <c r="AX1253" s="13" t="s">
        <v>71</v>
      </c>
      <c r="AY1253" s="234" t="s">
        <v>166</v>
      </c>
    </row>
    <row r="1254" s="13" customFormat="1">
      <c r="A1254" s="13"/>
      <c r="B1254" s="224"/>
      <c r="C1254" s="225"/>
      <c r="D1254" s="226" t="s">
        <v>178</v>
      </c>
      <c r="E1254" s="227" t="s">
        <v>19</v>
      </c>
      <c r="F1254" s="228" t="s">
        <v>1225</v>
      </c>
      <c r="G1254" s="225"/>
      <c r="H1254" s="227" t="s">
        <v>19</v>
      </c>
      <c r="I1254" s="229"/>
      <c r="J1254" s="225"/>
      <c r="K1254" s="225"/>
      <c r="L1254" s="230"/>
      <c r="M1254" s="231"/>
      <c r="N1254" s="232"/>
      <c r="O1254" s="232"/>
      <c r="P1254" s="232"/>
      <c r="Q1254" s="232"/>
      <c r="R1254" s="232"/>
      <c r="S1254" s="232"/>
      <c r="T1254" s="23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4" t="s">
        <v>178</v>
      </c>
      <c r="AU1254" s="234" t="s">
        <v>81</v>
      </c>
      <c r="AV1254" s="13" t="s">
        <v>79</v>
      </c>
      <c r="AW1254" s="13" t="s">
        <v>33</v>
      </c>
      <c r="AX1254" s="13" t="s">
        <v>71</v>
      </c>
      <c r="AY1254" s="234" t="s">
        <v>166</v>
      </c>
    </row>
    <row r="1255" s="14" customFormat="1">
      <c r="A1255" s="14"/>
      <c r="B1255" s="235"/>
      <c r="C1255" s="236"/>
      <c r="D1255" s="226" t="s">
        <v>178</v>
      </c>
      <c r="E1255" s="237" t="s">
        <v>19</v>
      </c>
      <c r="F1255" s="238" t="s">
        <v>1232</v>
      </c>
      <c r="G1255" s="236"/>
      <c r="H1255" s="239">
        <v>0.90000000000000002</v>
      </c>
      <c r="I1255" s="240"/>
      <c r="J1255" s="236"/>
      <c r="K1255" s="236"/>
      <c r="L1255" s="241"/>
      <c r="M1255" s="242"/>
      <c r="N1255" s="243"/>
      <c r="O1255" s="243"/>
      <c r="P1255" s="243"/>
      <c r="Q1255" s="243"/>
      <c r="R1255" s="243"/>
      <c r="S1255" s="243"/>
      <c r="T1255" s="244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45" t="s">
        <v>178</v>
      </c>
      <c r="AU1255" s="245" t="s">
        <v>81</v>
      </c>
      <c r="AV1255" s="14" t="s">
        <v>81</v>
      </c>
      <c r="AW1255" s="14" t="s">
        <v>33</v>
      </c>
      <c r="AX1255" s="14" t="s">
        <v>71</v>
      </c>
      <c r="AY1255" s="245" t="s">
        <v>166</v>
      </c>
    </row>
    <row r="1256" s="15" customFormat="1">
      <c r="A1256" s="15"/>
      <c r="B1256" s="246"/>
      <c r="C1256" s="247"/>
      <c r="D1256" s="226" t="s">
        <v>178</v>
      </c>
      <c r="E1256" s="248" t="s">
        <v>19</v>
      </c>
      <c r="F1256" s="249" t="s">
        <v>183</v>
      </c>
      <c r="G1256" s="247"/>
      <c r="H1256" s="250">
        <v>0.90000000000000002</v>
      </c>
      <c r="I1256" s="251"/>
      <c r="J1256" s="247"/>
      <c r="K1256" s="247"/>
      <c r="L1256" s="252"/>
      <c r="M1256" s="253"/>
      <c r="N1256" s="254"/>
      <c r="O1256" s="254"/>
      <c r="P1256" s="254"/>
      <c r="Q1256" s="254"/>
      <c r="R1256" s="254"/>
      <c r="S1256" s="254"/>
      <c r="T1256" s="255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56" t="s">
        <v>178</v>
      </c>
      <c r="AU1256" s="256" t="s">
        <v>81</v>
      </c>
      <c r="AV1256" s="15" t="s">
        <v>175</v>
      </c>
      <c r="AW1256" s="15" t="s">
        <v>33</v>
      </c>
      <c r="AX1256" s="15" t="s">
        <v>79</v>
      </c>
      <c r="AY1256" s="256" t="s">
        <v>166</v>
      </c>
    </row>
    <row r="1257" s="2" customFormat="1" ht="24.15" customHeight="1">
      <c r="A1257" s="40"/>
      <c r="B1257" s="41"/>
      <c r="C1257" s="206" t="s">
        <v>719</v>
      </c>
      <c r="D1257" s="206" t="s">
        <v>170</v>
      </c>
      <c r="E1257" s="207" t="s">
        <v>1233</v>
      </c>
      <c r="F1257" s="208" t="s">
        <v>1234</v>
      </c>
      <c r="G1257" s="209" t="s">
        <v>1003</v>
      </c>
      <c r="H1257" s="278"/>
      <c r="I1257" s="211"/>
      <c r="J1257" s="212">
        <f>ROUND(I1257*H1257,2)</f>
        <v>0</v>
      </c>
      <c r="K1257" s="208" t="s">
        <v>174</v>
      </c>
      <c r="L1257" s="46"/>
      <c r="M1257" s="213" t="s">
        <v>19</v>
      </c>
      <c r="N1257" s="214" t="s">
        <v>42</v>
      </c>
      <c r="O1257" s="86"/>
      <c r="P1257" s="215">
        <f>O1257*H1257</f>
        <v>0</v>
      </c>
      <c r="Q1257" s="215">
        <v>0</v>
      </c>
      <c r="R1257" s="215">
        <f>Q1257*H1257</f>
        <v>0</v>
      </c>
      <c r="S1257" s="215">
        <v>0</v>
      </c>
      <c r="T1257" s="216">
        <f>S1257*H1257</f>
        <v>0</v>
      </c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R1257" s="217" t="s">
        <v>208</v>
      </c>
      <c r="AT1257" s="217" t="s">
        <v>170</v>
      </c>
      <c r="AU1257" s="217" t="s">
        <v>81</v>
      </c>
      <c r="AY1257" s="19" t="s">
        <v>166</v>
      </c>
      <c r="BE1257" s="218">
        <f>IF(N1257="základní",J1257,0)</f>
        <v>0</v>
      </c>
      <c r="BF1257" s="218">
        <f>IF(N1257="snížená",J1257,0)</f>
        <v>0</v>
      </c>
      <c r="BG1257" s="218">
        <f>IF(N1257="zákl. přenesená",J1257,0)</f>
        <v>0</v>
      </c>
      <c r="BH1257" s="218">
        <f>IF(N1257="sníž. přenesená",J1257,0)</f>
        <v>0</v>
      </c>
      <c r="BI1257" s="218">
        <f>IF(N1257="nulová",J1257,0)</f>
        <v>0</v>
      </c>
      <c r="BJ1257" s="19" t="s">
        <v>79</v>
      </c>
      <c r="BK1257" s="218">
        <f>ROUND(I1257*H1257,2)</f>
        <v>0</v>
      </c>
      <c r="BL1257" s="19" t="s">
        <v>208</v>
      </c>
      <c r="BM1257" s="217" t="s">
        <v>1235</v>
      </c>
    </row>
    <row r="1258" s="2" customFormat="1">
      <c r="A1258" s="40"/>
      <c r="B1258" s="41"/>
      <c r="C1258" s="42"/>
      <c r="D1258" s="219" t="s">
        <v>176</v>
      </c>
      <c r="E1258" s="42"/>
      <c r="F1258" s="220" t="s">
        <v>1236</v>
      </c>
      <c r="G1258" s="42"/>
      <c r="H1258" s="42"/>
      <c r="I1258" s="221"/>
      <c r="J1258" s="42"/>
      <c r="K1258" s="42"/>
      <c r="L1258" s="46"/>
      <c r="M1258" s="222"/>
      <c r="N1258" s="223"/>
      <c r="O1258" s="86"/>
      <c r="P1258" s="86"/>
      <c r="Q1258" s="86"/>
      <c r="R1258" s="86"/>
      <c r="S1258" s="86"/>
      <c r="T1258" s="87"/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T1258" s="19" t="s">
        <v>176</v>
      </c>
      <c r="AU1258" s="19" t="s">
        <v>81</v>
      </c>
    </row>
    <row r="1259" s="12" customFormat="1" ht="22.8" customHeight="1">
      <c r="A1259" s="12"/>
      <c r="B1259" s="190"/>
      <c r="C1259" s="191"/>
      <c r="D1259" s="192" t="s">
        <v>70</v>
      </c>
      <c r="E1259" s="204" t="s">
        <v>1237</v>
      </c>
      <c r="F1259" s="204" t="s">
        <v>1238</v>
      </c>
      <c r="G1259" s="191"/>
      <c r="H1259" s="191"/>
      <c r="I1259" s="194"/>
      <c r="J1259" s="205">
        <f>BK1259</f>
        <v>0</v>
      </c>
      <c r="K1259" s="191"/>
      <c r="L1259" s="196"/>
      <c r="M1259" s="197"/>
      <c r="N1259" s="198"/>
      <c r="O1259" s="198"/>
      <c r="P1259" s="199">
        <f>SUM(P1260:P1356)</f>
        <v>0</v>
      </c>
      <c r="Q1259" s="198"/>
      <c r="R1259" s="199">
        <f>SUM(R1260:R1356)</f>
        <v>0.091505239999999988</v>
      </c>
      <c r="S1259" s="198"/>
      <c r="T1259" s="200">
        <f>SUM(T1260:T1356)</f>
        <v>0</v>
      </c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R1259" s="201" t="s">
        <v>81</v>
      </c>
      <c r="AT1259" s="202" t="s">
        <v>70</v>
      </c>
      <c r="AU1259" s="202" t="s">
        <v>79</v>
      </c>
      <c r="AY1259" s="201" t="s">
        <v>166</v>
      </c>
      <c r="BK1259" s="203">
        <f>SUM(BK1260:BK1356)</f>
        <v>0</v>
      </c>
    </row>
    <row r="1260" s="2" customFormat="1" ht="21.75" customHeight="1">
      <c r="A1260" s="40"/>
      <c r="B1260" s="41"/>
      <c r="C1260" s="206" t="s">
        <v>1239</v>
      </c>
      <c r="D1260" s="206" t="s">
        <v>170</v>
      </c>
      <c r="E1260" s="207" t="s">
        <v>1240</v>
      </c>
      <c r="F1260" s="208" t="s">
        <v>1241</v>
      </c>
      <c r="G1260" s="209" t="s">
        <v>199</v>
      </c>
      <c r="H1260" s="210">
        <v>35.573999999999998</v>
      </c>
      <c r="I1260" s="211"/>
      <c r="J1260" s="212">
        <f>ROUND(I1260*H1260,2)</f>
        <v>0</v>
      </c>
      <c r="K1260" s="208" t="s">
        <v>174</v>
      </c>
      <c r="L1260" s="46"/>
      <c r="M1260" s="213" t="s">
        <v>19</v>
      </c>
      <c r="N1260" s="214" t="s">
        <v>42</v>
      </c>
      <c r="O1260" s="86"/>
      <c r="P1260" s="215">
        <f>O1260*H1260</f>
        <v>0</v>
      </c>
      <c r="Q1260" s="215">
        <v>0</v>
      </c>
      <c r="R1260" s="215">
        <f>Q1260*H1260</f>
        <v>0</v>
      </c>
      <c r="S1260" s="215">
        <v>0</v>
      </c>
      <c r="T1260" s="216">
        <f>S1260*H1260</f>
        <v>0</v>
      </c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R1260" s="217" t="s">
        <v>208</v>
      </c>
      <c r="AT1260" s="217" t="s">
        <v>170</v>
      </c>
      <c r="AU1260" s="217" t="s">
        <v>81</v>
      </c>
      <c r="AY1260" s="19" t="s">
        <v>166</v>
      </c>
      <c r="BE1260" s="218">
        <f>IF(N1260="základní",J1260,0)</f>
        <v>0</v>
      </c>
      <c r="BF1260" s="218">
        <f>IF(N1260="snížená",J1260,0)</f>
        <v>0</v>
      </c>
      <c r="BG1260" s="218">
        <f>IF(N1260="zákl. přenesená",J1260,0)</f>
        <v>0</v>
      </c>
      <c r="BH1260" s="218">
        <f>IF(N1260="sníž. přenesená",J1260,0)</f>
        <v>0</v>
      </c>
      <c r="BI1260" s="218">
        <f>IF(N1260="nulová",J1260,0)</f>
        <v>0</v>
      </c>
      <c r="BJ1260" s="19" t="s">
        <v>79</v>
      </c>
      <c r="BK1260" s="218">
        <f>ROUND(I1260*H1260,2)</f>
        <v>0</v>
      </c>
      <c r="BL1260" s="19" t="s">
        <v>208</v>
      </c>
      <c r="BM1260" s="217" t="s">
        <v>1242</v>
      </c>
    </row>
    <row r="1261" s="2" customFormat="1">
      <c r="A1261" s="40"/>
      <c r="B1261" s="41"/>
      <c r="C1261" s="42"/>
      <c r="D1261" s="219" t="s">
        <v>176</v>
      </c>
      <c r="E1261" s="42"/>
      <c r="F1261" s="220" t="s">
        <v>1243</v>
      </c>
      <c r="G1261" s="42"/>
      <c r="H1261" s="42"/>
      <c r="I1261" s="221"/>
      <c r="J1261" s="42"/>
      <c r="K1261" s="42"/>
      <c r="L1261" s="46"/>
      <c r="M1261" s="222"/>
      <c r="N1261" s="223"/>
      <c r="O1261" s="86"/>
      <c r="P1261" s="86"/>
      <c r="Q1261" s="86"/>
      <c r="R1261" s="86"/>
      <c r="S1261" s="86"/>
      <c r="T1261" s="87"/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  <c r="AT1261" s="19" t="s">
        <v>176</v>
      </c>
      <c r="AU1261" s="19" t="s">
        <v>81</v>
      </c>
    </row>
    <row r="1262" s="13" customFormat="1">
      <c r="A1262" s="13"/>
      <c r="B1262" s="224"/>
      <c r="C1262" s="225"/>
      <c r="D1262" s="226" t="s">
        <v>178</v>
      </c>
      <c r="E1262" s="227" t="s">
        <v>19</v>
      </c>
      <c r="F1262" s="228" t="s">
        <v>179</v>
      </c>
      <c r="G1262" s="225"/>
      <c r="H1262" s="227" t="s">
        <v>19</v>
      </c>
      <c r="I1262" s="229"/>
      <c r="J1262" s="225"/>
      <c r="K1262" s="225"/>
      <c r="L1262" s="230"/>
      <c r="M1262" s="231"/>
      <c r="N1262" s="232"/>
      <c r="O1262" s="232"/>
      <c r="P1262" s="232"/>
      <c r="Q1262" s="232"/>
      <c r="R1262" s="232"/>
      <c r="S1262" s="232"/>
      <c r="T1262" s="23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4" t="s">
        <v>178</v>
      </c>
      <c r="AU1262" s="234" t="s">
        <v>81</v>
      </c>
      <c r="AV1262" s="13" t="s">
        <v>79</v>
      </c>
      <c r="AW1262" s="13" t="s">
        <v>33</v>
      </c>
      <c r="AX1262" s="13" t="s">
        <v>71</v>
      </c>
      <c r="AY1262" s="234" t="s">
        <v>166</v>
      </c>
    </row>
    <row r="1263" s="13" customFormat="1">
      <c r="A1263" s="13"/>
      <c r="B1263" s="224"/>
      <c r="C1263" s="225"/>
      <c r="D1263" s="226" t="s">
        <v>178</v>
      </c>
      <c r="E1263" s="227" t="s">
        <v>19</v>
      </c>
      <c r="F1263" s="228" t="s">
        <v>181</v>
      </c>
      <c r="G1263" s="225"/>
      <c r="H1263" s="227" t="s">
        <v>19</v>
      </c>
      <c r="I1263" s="229"/>
      <c r="J1263" s="225"/>
      <c r="K1263" s="225"/>
      <c r="L1263" s="230"/>
      <c r="M1263" s="231"/>
      <c r="N1263" s="232"/>
      <c r="O1263" s="232"/>
      <c r="P1263" s="232"/>
      <c r="Q1263" s="232"/>
      <c r="R1263" s="232"/>
      <c r="S1263" s="232"/>
      <c r="T1263" s="23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4" t="s">
        <v>178</v>
      </c>
      <c r="AU1263" s="234" t="s">
        <v>81</v>
      </c>
      <c r="AV1263" s="13" t="s">
        <v>79</v>
      </c>
      <c r="AW1263" s="13" t="s">
        <v>33</v>
      </c>
      <c r="AX1263" s="13" t="s">
        <v>71</v>
      </c>
      <c r="AY1263" s="234" t="s">
        <v>166</v>
      </c>
    </row>
    <row r="1264" s="13" customFormat="1">
      <c r="A1264" s="13"/>
      <c r="B1264" s="224"/>
      <c r="C1264" s="225"/>
      <c r="D1264" s="226" t="s">
        <v>178</v>
      </c>
      <c r="E1264" s="227" t="s">
        <v>19</v>
      </c>
      <c r="F1264" s="228" t="s">
        <v>1244</v>
      </c>
      <c r="G1264" s="225"/>
      <c r="H1264" s="227" t="s">
        <v>19</v>
      </c>
      <c r="I1264" s="229"/>
      <c r="J1264" s="225"/>
      <c r="K1264" s="225"/>
      <c r="L1264" s="230"/>
      <c r="M1264" s="231"/>
      <c r="N1264" s="232"/>
      <c r="O1264" s="232"/>
      <c r="P1264" s="232"/>
      <c r="Q1264" s="232"/>
      <c r="R1264" s="232"/>
      <c r="S1264" s="232"/>
      <c r="T1264" s="233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4" t="s">
        <v>178</v>
      </c>
      <c r="AU1264" s="234" t="s">
        <v>81</v>
      </c>
      <c r="AV1264" s="13" t="s">
        <v>79</v>
      </c>
      <c r="AW1264" s="13" t="s">
        <v>33</v>
      </c>
      <c r="AX1264" s="13" t="s">
        <v>71</v>
      </c>
      <c r="AY1264" s="234" t="s">
        <v>166</v>
      </c>
    </row>
    <row r="1265" s="14" customFormat="1">
      <c r="A1265" s="14"/>
      <c r="B1265" s="235"/>
      <c r="C1265" s="236"/>
      <c r="D1265" s="226" t="s">
        <v>178</v>
      </c>
      <c r="E1265" s="237" t="s">
        <v>19</v>
      </c>
      <c r="F1265" s="238" t="s">
        <v>1245</v>
      </c>
      <c r="G1265" s="236"/>
      <c r="H1265" s="239">
        <v>1.98</v>
      </c>
      <c r="I1265" s="240"/>
      <c r="J1265" s="236"/>
      <c r="K1265" s="236"/>
      <c r="L1265" s="241"/>
      <c r="M1265" s="242"/>
      <c r="N1265" s="243"/>
      <c r="O1265" s="243"/>
      <c r="P1265" s="243"/>
      <c r="Q1265" s="243"/>
      <c r="R1265" s="243"/>
      <c r="S1265" s="243"/>
      <c r="T1265" s="244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45" t="s">
        <v>178</v>
      </c>
      <c r="AU1265" s="245" t="s">
        <v>81</v>
      </c>
      <c r="AV1265" s="14" t="s">
        <v>81</v>
      </c>
      <c r="AW1265" s="14" t="s">
        <v>33</v>
      </c>
      <c r="AX1265" s="14" t="s">
        <v>71</v>
      </c>
      <c r="AY1265" s="245" t="s">
        <v>166</v>
      </c>
    </row>
    <row r="1266" s="14" customFormat="1">
      <c r="A1266" s="14"/>
      <c r="B1266" s="235"/>
      <c r="C1266" s="236"/>
      <c r="D1266" s="226" t="s">
        <v>178</v>
      </c>
      <c r="E1266" s="237" t="s">
        <v>19</v>
      </c>
      <c r="F1266" s="238" t="s">
        <v>1246</v>
      </c>
      <c r="G1266" s="236"/>
      <c r="H1266" s="239">
        <v>1.98</v>
      </c>
      <c r="I1266" s="240"/>
      <c r="J1266" s="236"/>
      <c r="K1266" s="236"/>
      <c r="L1266" s="241"/>
      <c r="M1266" s="242"/>
      <c r="N1266" s="243"/>
      <c r="O1266" s="243"/>
      <c r="P1266" s="243"/>
      <c r="Q1266" s="243"/>
      <c r="R1266" s="243"/>
      <c r="S1266" s="243"/>
      <c r="T1266" s="244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45" t="s">
        <v>178</v>
      </c>
      <c r="AU1266" s="245" t="s">
        <v>81</v>
      </c>
      <c r="AV1266" s="14" t="s">
        <v>81</v>
      </c>
      <c r="AW1266" s="14" t="s">
        <v>33</v>
      </c>
      <c r="AX1266" s="14" t="s">
        <v>71</v>
      </c>
      <c r="AY1266" s="245" t="s">
        <v>166</v>
      </c>
    </row>
    <row r="1267" s="13" customFormat="1">
      <c r="A1267" s="13"/>
      <c r="B1267" s="224"/>
      <c r="C1267" s="225"/>
      <c r="D1267" s="226" t="s">
        <v>178</v>
      </c>
      <c r="E1267" s="227" t="s">
        <v>19</v>
      </c>
      <c r="F1267" s="228" t="s">
        <v>1247</v>
      </c>
      <c r="G1267" s="225"/>
      <c r="H1267" s="227" t="s">
        <v>19</v>
      </c>
      <c r="I1267" s="229"/>
      <c r="J1267" s="225"/>
      <c r="K1267" s="225"/>
      <c r="L1267" s="230"/>
      <c r="M1267" s="231"/>
      <c r="N1267" s="232"/>
      <c r="O1267" s="232"/>
      <c r="P1267" s="232"/>
      <c r="Q1267" s="232"/>
      <c r="R1267" s="232"/>
      <c r="S1267" s="232"/>
      <c r="T1267" s="23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4" t="s">
        <v>178</v>
      </c>
      <c r="AU1267" s="234" t="s">
        <v>81</v>
      </c>
      <c r="AV1267" s="13" t="s">
        <v>79</v>
      </c>
      <c r="AW1267" s="13" t="s">
        <v>33</v>
      </c>
      <c r="AX1267" s="13" t="s">
        <v>71</v>
      </c>
      <c r="AY1267" s="234" t="s">
        <v>166</v>
      </c>
    </row>
    <row r="1268" s="14" customFormat="1">
      <c r="A1268" s="14"/>
      <c r="B1268" s="235"/>
      <c r="C1268" s="236"/>
      <c r="D1268" s="226" t="s">
        <v>178</v>
      </c>
      <c r="E1268" s="237" t="s">
        <v>19</v>
      </c>
      <c r="F1268" s="238" t="s">
        <v>1248</v>
      </c>
      <c r="G1268" s="236"/>
      <c r="H1268" s="239">
        <v>1.6140000000000001</v>
      </c>
      <c r="I1268" s="240"/>
      <c r="J1268" s="236"/>
      <c r="K1268" s="236"/>
      <c r="L1268" s="241"/>
      <c r="M1268" s="242"/>
      <c r="N1268" s="243"/>
      <c r="O1268" s="243"/>
      <c r="P1268" s="243"/>
      <c r="Q1268" s="243"/>
      <c r="R1268" s="243"/>
      <c r="S1268" s="243"/>
      <c r="T1268" s="244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45" t="s">
        <v>178</v>
      </c>
      <c r="AU1268" s="245" t="s">
        <v>81</v>
      </c>
      <c r="AV1268" s="14" t="s">
        <v>81</v>
      </c>
      <c r="AW1268" s="14" t="s">
        <v>33</v>
      </c>
      <c r="AX1268" s="14" t="s">
        <v>71</v>
      </c>
      <c r="AY1268" s="245" t="s">
        <v>166</v>
      </c>
    </row>
    <row r="1269" s="13" customFormat="1">
      <c r="A1269" s="13"/>
      <c r="B1269" s="224"/>
      <c r="C1269" s="225"/>
      <c r="D1269" s="226" t="s">
        <v>178</v>
      </c>
      <c r="E1269" s="227" t="s">
        <v>19</v>
      </c>
      <c r="F1269" s="228" t="s">
        <v>1249</v>
      </c>
      <c r="G1269" s="225"/>
      <c r="H1269" s="227" t="s">
        <v>19</v>
      </c>
      <c r="I1269" s="229"/>
      <c r="J1269" s="225"/>
      <c r="K1269" s="225"/>
      <c r="L1269" s="230"/>
      <c r="M1269" s="231"/>
      <c r="N1269" s="232"/>
      <c r="O1269" s="232"/>
      <c r="P1269" s="232"/>
      <c r="Q1269" s="232"/>
      <c r="R1269" s="232"/>
      <c r="S1269" s="232"/>
      <c r="T1269" s="23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4" t="s">
        <v>178</v>
      </c>
      <c r="AU1269" s="234" t="s">
        <v>81</v>
      </c>
      <c r="AV1269" s="13" t="s">
        <v>79</v>
      </c>
      <c r="AW1269" s="13" t="s">
        <v>33</v>
      </c>
      <c r="AX1269" s="13" t="s">
        <v>71</v>
      </c>
      <c r="AY1269" s="234" t="s">
        <v>166</v>
      </c>
    </row>
    <row r="1270" s="14" customFormat="1">
      <c r="A1270" s="14"/>
      <c r="B1270" s="235"/>
      <c r="C1270" s="236"/>
      <c r="D1270" s="226" t="s">
        <v>178</v>
      </c>
      <c r="E1270" s="237" t="s">
        <v>19</v>
      </c>
      <c r="F1270" s="238" t="s">
        <v>1250</v>
      </c>
      <c r="G1270" s="236"/>
      <c r="H1270" s="239">
        <v>30</v>
      </c>
      <c r="I1270" s="240"/>
      <c r="J1270" s="236"/>
      <c r="K1270" s="236"/>
      <c r="L1270" s="241"/>
      <c r="M1270" s="242"/>
      <c r="N1270" s="243"/>
      <c r="O1270" s="243"/>
      <c r="P1270" s="243"/>
      <c r="Q1270" s="243"/>
      <c r="R1270" s="243"/>
      <c r="S1270" s="243"/>
      <c r="T1270" s="244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45" t="s">
        <v>178</v>
      </c>
      <c r="AU1270" s="245" t="s">
        <v>81</v>
      </c>
      <c r="AV1270" s="14" t="s">
        <v>81</v>
      </c>
      <c r="AW1270" s="14" t="s">
        <v>33</v>
      </c>
      <c r="AX1270" s="14" t="s">
        <v>71</v>
      </c>
      <c r="AY1270" s="245" t="s">
        <v>166</v>
      </c>
    </row>
    <row r="1271" s="15" customFormat="1">
      <c r="A1271" s="15"/>
      <c r="B1271" s="246"/>
      <c r="C1271" s="247"/>
      <c r="D1271" s="226" t="s">
        <v>178</v>
      </c>
      <c r="E1271" s="248" t="s">
        <v>19</v>
      </c>
      <c r="F1271" s="249" t="s">
        <v>183</v>
      </c>
      <c r="G1271" s="247"/>
      <c r="H1271" s="250">
        <v>35.573999999999998</v>
      </c>
      <c r="I1271" s="251"/>
      <c r="J1271" s="247"/>
      <c r="K1271" s="247"/>
      <c r="L1271" s="252"/>
      <c r="M1271" s="253"/>
      <c r="N1271" s="254"/>
      <c r="O1271" s="254"/>
      <c r="P1271" s="254"/>
      <c r="Q1271" s="254"/>
      <c r="R1271" s="254"/>
      <c r="S1271" s="254"/>
      <c r="T1271" s="255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56" t="s">
        <v>178</v>
      </c>
      <c r="AU1271" s="256" t="s">
        <v>81</v>
      </c>
      <c r="AV1271" s="15" t="s">
        <v>175</v>
      </c>
      <c r="AW1271" s="15" t="s">
        <v>33</v>
      </c>
      <c r="AX1271" s="15" t="s">
        <v>79</v>
      </c>
      <c r="AY1271" s="256" t="s">
        <v>166</v>
      </c>
    </row>
    <row r="1272" s="2" customFormat="1" ht="16.5" customHeight="1">
      <c r="A1272" s="40"/>
      <c r="B1272" s="41"/>
      <c r="C1272" s="257" t="s">
        <v>724</v>
      </c>
      <c r="D1272" s="257" t="s">
        <v>260</v>
      </c>
      <c r="E1272" s="258" t="s">
        <v>1251</v>
      </c>
      <c r="F1272" s="259" t="s">
        <v>1252</v>
      </c>
      <c r="G1272" s="260" t="s">
        <v>1031</v>
      </c>
      <c r="H1272" s="261">
        <v>3.5569999999999999</v>
      </c>
      <c r="I1272" s="262"/>
      <c r="J1272" s="263">
        <f>ROUND(I1272*H1272,2)</f>
        <v>0</v>
      </c>
      <c r="K1272" s="259" t="s">
        <v>174</v>
      </c>
      <c r="L1272" s="264"/>
      <c r="M1272" s="265" t="s">
        <v>19</v>
      </c>
      <c r="N1272" s="266" t="s">
        <v>42</v>
      </c>
      <c r="O1272" s="86"/>
      <c r="P1272" s="215">
        <f>O1272*H1272</f>
        <v>0</v>
      </c>
      <c r="Q1272" s="215">
        <v>0.001</v>
      </c>
      <c r="R1272" s="215">
        <f>Q1272*H1272</f>
        <v>0.0035569999999999998</v>
      </c>
      <c r="S1272" s="215">
        <v>0</v>
      </c>
      <c r="T1272" s="216">
        <f>S1272*H1272</f>
        <v>0</v>
      </c>
      <c r="U1272" s="40"/>
      <c r="V1272" s="40"/>
      <c r="W1272" s="40"/>
      <c r="X1272" s="40"/>
      <c r="Y1272" s="40"/>
      <c r="Z1272" s="40"/>
      <c r="AA1272" s="40"/>
      <c r="AB1272" s="40"/>
      <c r="AC1272" s="40"/>
      <c r="AD1272" s="40"/>
      <c r="AE1272" s="40"/>
      <c r="AR1272" s="217" t="s">
        <v>267</v>
      </c>
      <c r="AT1272" s="217" t="s">
        <v>260</v>
      </c>
      <c r="AU1272" s="217" t="s">
        <v>81</v>
      </c>
      <c r="AY1272" s="19" t="s">
        <v>166</v>
      </c>
      <c r="BE1272" s="218">
        <f>IF(N1272="základní",J1272,0)</f>
        <v>0</v>
      </c>
      <c r="BF1272" s="218">
        <f>IF(N1272="snížená",J1272,0)</f>
        <v>0</v>
      </c>
      <c r="BG1272" s="218">
        <f>IF(N1272="zákl. přenesená",J1272,0)</f>
        <v>0</v>
      </c>
      <c r="BH1272" s="218">
        <f>IF(N1272="sníž. přenesená",J1272,0)</f>
        <v>0</v>
      </c>
      <c r="BI1272" s="218">
        <f>IF(N1272="nulová",J1272,0)</f>
        <v>0</v>
      </c>
      <c r="BJ1272" s="19" t="s">
        <v>79</v>
      </c>
      <c r="BK1272" s="218">
        <f>ROUND(I1272*H1272,2)</f>
        <v>0</v>
      </c>
      <c r="BL1272" s="19" t="s">
        <v>208</v>
      </c>
      <c r="BM1272" s="217" t="s">
        <v>1253</v>
      </c>
    </row>
    <row r="1273" s="14" customFormat="1">
      <c r="A1273" s="14"/>
      <c r="B1273" s="235"/>
      <c r="C1273" s="236"/>
      <c r="D1273" s="226" t="s">
        <v>178</v>
      </c>
      <c r="E1273" s="237" t="s">
        <v>19</v>
      </c>
      <c r="F1273" s="238" t="s">
        <v>1254</v>
      </c>
      <c r="G1273" s="236"/>
      <c r="H1273" s="239">
        <v>3.5569999999999999</v>
      </c>
      <c r="I1273" s="240"/>
      <c r="J1273" s="236"/>
      <c r="K1273" s="236"/>
      <c r="L1273" s="241"/>
      <c r="M1273" s="242"/>
      <c r="N1273" s="243"/>
      <c r="O1273" s="243"/>
      <c r="P1273" s="243"/>
      <c r="Q1273" s="243"/>
      <c r="R1273" s="243"/>
      <c r="S1273" s="243"/>
      <c r="T1273" s="244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45" t="s">
        <v>178</v>
      </c>
      <c r="AU1273" s="245" t="s">
        <v>81</v>
      </c>
      <c r="AV1273" s="14" t="s">
        <v>81</v>
      </c>
      <c r="AW1273" s="14" t="s">
        <v>33</v>
      </c>
      <c r="AX1273" s="14" t="s">
        <v>71</v>
      </c>
      <c r="AY1273" s="245" t="s">
        <v>166</v>
      </c>
    </row>
    <row r="1274" s="15" customFormat="1">
      <c r="A1274" s="15"/>
      <c r="B1274" s="246"/>
      <c r="C1274" s="247"/>
      <c r="D1274" s="226" t="s">
        <v>178</v>
      </c>
      <c r="E1274" s="248" t="s">
        <v>19</v>
      </c>
      <c r="F1274" s="249" t="s">
        <v>183</v>
      </c>
      <c r="G1274" s="247"/>
      <c r="H1274" s="250">
        <v>3.5569999999999999</v>
      </c>
      <c r="I1274" s="251"/>
      <c r="J1274" s="247"/>
      <c r="K1274" s="247"/>
      <c r="L1274" s="252"/>
      <c r="M1274" s="253"/>
      <c r="N1274" s="254"/>
      <c r="O1274" s="254"/>
      <c r="P1274" s="254"/>
      <c r="Q1274" s="254"/>
      <c r="R1274" s="254"/>
      <c r="S1274" s="254"/>
      <c r="T1274" s="255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56" t="s">
        <v>178</v>
      </c>
      <c r="AU1274" s="256" t="s">
        <v>81</v>
      </c>
      <c r="AV1274" s="15" t="s">
        <v>175</v>
      </c>
      <c r="AW1274" s="15" t="s">
        <v>33</v>
      </c>
      <c r="AX1274" s="15" t="s">
        <v>79</v>
      </c>
      <c r="AY1274" s="256" t="s">
        <v>166</v>
      </c>
    </row>
    <row r="1275" s="2" customFormat="1" ht="16.5" customHeight="1">
      <c r="A1275" s="40"/>
      <c r="B1275" s="41"/>
      <c r="C1275" s="206" t="s">
        <v>1255</v>
      </c>
      <c r="D1275" s="206" t="s">
        <v>170</v>
      </c>
      <c r="E1275" s="207" t="s">
        <v>1256</v>
      </c>
      <c r="F1275" s="208" t="s">
        <v>1257</v>
      </c>
      <c r="G1275" s="209" t="s">
        <v>199</v>
      </c>
      <c r="H1275" s="210">
        <v>35.573999999999998</v>
      </c>
      <c r="I1275" s="211"/>
      <c r="J1275" s="212">
        <f>ROUND(I1275*H1275,2)</f>
        <v>0</v>
      </c>
      <c r="K1275" s="208" t="s">
        <v>174</v>
      </c>
      <c r="L1275" s="46"/>
      <c r="M1275" s="213" t="s">
        <v>19</v>
      </c>
      <c r="N1275" s="214" t="s">
        <v>42</v>
      </c>
      <c r="O1275" s="86"/>
      <c r="P1275" s="215">
        <f>O1275*H1275</f>
        <v>0</v>
      </c>
      <c r="Q1275" s="215">
        <v>0</v>
      </c>
      <c r="R1275" s="215">
        <f>Q1275*H1275</f>
        <v>0</v>
      </c>
      <c r="S1275" s="215">
        <v>0</v>
      </c>
      <c r="T1275" s="216">
        <f>S1275*H1275</f>
        <v>0</v>
      </c>
      <c r="U1275" s="40"/>
      <c r="V1275" s="40"/>
      <c r="W1275" s="40"/>
      <c r="X1275" s="40"/>
      <c r="Y1275" s="40"/>
      <c r="Z1275" s="40"/>
      <c r="AA1275" s="40"/>
      <c r="AB1275" s="40"/>
      <c r="AC1275" s="40"/>
      <c r="AD1275" s="40"/>
      <c r="AE1275" s="40"/>
      <c r="AR1275" s="217" t="s">
        <v>208</v>
      </c>
      <c r="AT1275" s="217" t="s">
        <v>170</v>
      </c>
      <c r="AU1275" s="217" t="s">
        <v>81</v>
      </c>
      <c r="AY1275" s="19" t="s">
        <v>166</v>
      </c>
      <c r="BE1275" s="218">
        <f>IF(N1275="základní",J1275,0)</f>
        <v>0</v>
      </c>
      <c r="BF1275" s="218">
        <f>IF(N1275="snížená",J1275,0)</f>
        <v>0</v>
      </c>
      <c r="BG1275" s="218">
        <f>IF(N1275="zákl. přenesená",J1275,0)</f>
        <v>0</v>
      </c>
      <c r="BH1275" s="218">
        <f>IF(N1275="sníž. přenesená",J1275,0)</f>
        <v>0</v>
      </c>
      <c r="BI1275" s="218">
        <f>IF(N1275="nulová",J1275,0)</f>
        <v>0</v>
      </c>
      <c r="BJ1275" s="19" t="s">
        <v>79</v>
      </c>
      <c r="BK1275" s="218">
        <f>ROUND(I1275*H1275,2)</f>
        <v>0</v>
      </c>
      <c r="BL1275" s="19" t="s">
        <v>208</v>
      </c>
      <c r="BM1275" s="217" t="s">
        <v>1258</v>
      </c>
    </row>
    <row r="1276" s="2" customFormat="1">
      <c r="A1276" s="40"/>
      <c r="B1276" s="41"/>
      <c r="C1276" s="42"/>
      <c r="D1276" s="219" t="s">
        <v>176</v>
      </c>
      <c r="E1276" s="42"/>
      <c r="F1276" s="220" t="s">
        <v>1259</v>
      </c>
      <c r="G1276" s="42"/>
      <c r="H1276" s="42"/>
      <c r="I1276" s="221"/>
      <c r="J1276" s="42"/>
      <c r="K1276" s="42"/>
      <c r="L1276" s="46"/>
      <c r="M1276" s="222"/>
      <c r="N1276" s="223"/>
      <c r="O1276" s="86"/>
      <c r="P1276" s="86"/>
      <c r="Q1276" s="86"/>
      <c r="R1276" s="86"/>
      <c r="S1276" s="86"/>
      <c r="T1276" s="87"/>
      <c r="U1276" s="40"/>
      <c r="V1276" s="40"/>
      <c r="W1276" s="40"/>
      <c r="X1276" s="40"/>
      <c r="Y1276" s="40"/>
      <c r="Z1276" s="40"/>
      <c r="AA1276" s="40"/>
      <c r="AB1276" s="40"/>
      <c r="AC1276" s="40"/>
      <c r="AD1276" s="40"/>
      <c r="AE1276" s="40"/>
      <c r="AT1276" s="19" t="s">
        <v>176</v>
      </c>
      <c r="AU1276" s="19" t="s">
        <v>81</v>
      </c>
    </row>
    <row r="1277" s="13" customFormat="1">
      <c r="A1277" s="13"/>
      <c r="B1277" s="224"/>
      <c r="C1277" s="225"/>
      <c r="D1277" s="226" t="s">
        <v>178</v>
      </c>
      <c r="E1277" s="227" t="s">
        <v>19</v>
      </c>
      <c r="F1277" s="228" t="s">
        <v>179</v>
      </c>
      <c r="G1277" s="225"/>
      <c r="H1277" s="227" t="s">
        <v>19</v>
      </c>
      <c r="I1277" s="229"/>
      <c r="J1277" s="225"/>
      <c r="K1277" s="225"/>
      <c r="L1277" s="230"/>
      <c r="M1277" s="231"/>
      <c r="N1277" s="232"/>
      <c r="O1277" s="232"/>
      <c r="P1277" s="232"/>
      <c r="Q1277" s="232"/>
      <c r="R1277" s="232"/>
      <c r="S1277" s="232"/>
      <c r="T1277" s="23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4" t="s">
        <v>178</v>
      </c>
      <c r="AU1277" s="234" t="s">
        <v>81</v>
      </c>
      <c r="AV1277" s="13" t="s">
        <v>79</v>
      </c>
      <c r="AW1277" s="13" t="s">
        <v>33</v>
      </c>
      <c r="AX1277" s="13" t="s">
        <v>71</v>
      </c>
      <c r="AY1277" s="234" t="s">
        <v>166</v>
      </c>
    </row>
    <row r="1278" s="13" customFormat="1">
      <c r="A1278" s="13"/>
      <c r="B1278" s="224"/>
      <c r="C1278" s="225"/>
      <c r="D1278" s="226" t="s">
        <v>178</v>
      </c>
      <c r="E1278" s="227" t="s">
        <v>19</v>
      </c>
      <c r="F1278" s="228" t="s">
        <v>181</v>
      </c>
      <c r="G1278" s="225"/>
      <c r="H1278" s="227" t="s">
        <v>19</v>
      </c>
      <c r="I1278" s="229"/>
      <c r="J1278" s="225"/>
      <c r="K1278" s="225"/>
      <c r="L1278" s="230"/>
      <c r="M1278" s="231"/>
      <c r="N1278" s="232"/>
      <c r="O1278" s="232"/>
      <c r="P1278" s="232"/>
      <c r="Q1278" s="232"/>
      <c r="R1278" s="232"/>
      <c r="S1278" s="232"/>
      <c r="T1278" s="23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4" t="s">
        <v>178</v>
      </c>
      <c r="AU1278" s="234" t="s">
        <v>81</v>
      </c>
      <c r="AV1278" s="13" t="s">
        <v>79</v>
      </c>
      <c r="AW1278" s="13" t="s">
        <v>33</v>
      </c>
      <c r="AX1278" s="13" t="s">
        <v>71</v>
      </c>
      <c r="AY1278" s="234" t="s">
        <v>166</v>
      </c>
    </row>
    <row r="1279" s="13" customFormat="1">
      <c r="A1279" s="13"/>
      <c r="B1279" s="224"/>
      <c r="C1279" s="225"/>
      <c r="D1279" s="226" t="s">
        <v>178</v>
      </c>
      <c r="E1279" s="227" t="s">
        <v>19</v>
      </c>
      <c r="F1279" s="228" t="s">
        <v>1244</v>
      </c>
      <c r="G1279" s="225"/>
      <c r="H1279" s="227" t="s">
        <v>19</v>
      </c>
      <c r="I1279" s="229"/>
      <c r="J1279" s="225"/>
      <c r="K1279" s="225"/>
      <c r="L1279" s="230"/>
      <c r="M1279" s="231"/>
      <c r="N1279" s="232"/>
      <c r="O1279" s="232"/>
      <c r="P1279" s="232"/>
      <c r="Q1279" s="232"/>
      <c r="R1279" s="232"/>
      <c r="S1279" s="232"/>
      <c r="T1279" s="23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4" t="s">
        <v>178</v>
      </c>
      <c r="AU1279" s="234" t="s">
        <v>81</v>
      </c>
      <c r="AV1279" s="13" t="s">
        <v>79</v>
      </c>
      <c r="AW1279" s="13" t="s">
        <v>33</v>
      </c>
      <c r="AX1279" s="13" t="s">
        <v>71</v>
      </c>
      <c r="AY1279" s="234" t="s">
        <v>166</v>
      </c>
    </row>
    <row r="1280" s="14" customFormat="1">
      <c r="A1280" s="14"/>
      <c r="B1280" s="235"/>
      <c r="C1280" s="236"/>
      <c r="D1280" s="226" t="s">
        <v>178</v>
      </c>
      <c r="E1280" s="237" t="s">
        <v>19</v>
      </c>
      <c r="F1280" s="238" t="s">
        <v>1245</v>
      </c>
      <c r="G1280" s="236"/>
      <c r="H1280" s="239">
        <v>1.98</v>
      </c>
      <c r="I1280" s="240"/>
      <c r="J1280" s="236"/>
      <c r="K1280" s="236"/>
      <c r="L1280" s="241"/>
      <c r="M1280" s="242"/>
      <c r="N1280" s="243"/>
      <c r="O1280" s="243"/>
      <c r="P1280" s="243"/>
      <c r="Q1280" s="243"/>
      <c r="R1280" s="243"/>
      <c r="S1280" s="243"/>
      <c r="T1280" s="244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45" t="s">
        <v>178</v>
      </c>
      <c r="AU1280" s="245" t="s">
        <v>81</v>
      </c>
      <c r="AV1280" s="14" t="s">
        <v>81</v>
      </c>
      <c r="AW1280" s="14" t="s">
        <v>33</v>
      </c>
      <c r="AX1280" s="14" t="s">
        <v>71</v>
      </c>
      <c r="AY1280" s="245" t="s">
        <v>166</v>
      </c>
    </row>
    <row r="1281" s="14" customFormat="1">
      <c r="A1281" s="14"/>
      <c r="B1281" s="235"/>
      <c r="C1281" s="236"/>
      <c r="D1281" s="226" t="s">
        <v>178</v>
      </c>
      <c r="E1281" s="237" t="s">
        <v>19</v>
      </c>
      <c r="F1281" s="238" t="s">
        <v>1246</v>
      </c>
      <c r="G1281" s="236"/>
      <c r="H1281" s="239">
        <v>1.98</v>
      </c>
      <c r="I1281" s="240"/>
      <c r="J1281" s="236"/>
      <c r="K1281" s="236"/>
      <c r="L1281" s="241"/>
      <c r="M1281" s="242"/>
      <c r="N1281" s="243"/>
      <c r="O1281" s="243"/>
      <c r="P1281" s="243"/>
      <c r="Q1281" s="243"/>
      <c r="R1281" s="243"/>
      <c r="S1281" s="243"/>
      <c r="T1281" s="244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45" t="s">
        <v>178</v>
      </c>
      <c r="AU1281" s="245" t="s">
        <v>81</v>
      </c>
      <c r="AV1281" s="14" t="s">
        <v>81</v>
      </c>
      <c r="AW1281" s="14" t="s">
        <v>33</v>
      </c>
      <c r="AX1281" s="14" t="s">
        <v>71</v>
      </c>
      <c r="AY1281" s="245" t="s">
        <v>166</v>
      </c>
    </row>
    <row r="1282" s="13" customFormat="1">
      <c r="A1282" s="13"/>
      <c r="B1282" s="224"/>
      <c r="C1282" s="225"/>
      <c r="D1282" s="226" t="s">
        <v>178</v>
      </c>
      <c r="E1282" s="227" t="s">
        <v>19</v>
      </c>
      <c r="F1282" s="228" t="s">
        <v>1247</v>
      </c>
      <c r="G1282" s="225"/>
      <c r="H1282" s="227" t="s">
        <v>19</v>
      </c>
      <c r="I1282" s="229"/>
      <c r="J1282" s="225"/>
      <c r="K1282" s="225"/>
      <c r="L1282" s="230"/>
      <c r="M1282" s="231"/>
      <c r="N1282" s="232"/>
      <c r="O1282" s="232"/>
      <c r="P1282" s="232"/>
      <c r="Q1282" s="232"/>
      <c r="R1282" s="232"/>
      <c r="S1282" s="232"/>
      <c r="T1282" s="233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4" t="s">
        <v>178</v>
      </c>
      <c r="AU1282" s="234" t="s">
        <v>81</v>
      </c>
      <c r="AV1282" s="13" t="s">
        <v>79</v>
      </c>
      <c r="AW1282" s="13" t="s">
        <v>33</v>
      </c>
      <c r="AX1282" s="13" t="s">
        <v>71</v>
      </c>
      <c r="AY1282" s="234" t="s">
        <v>166</v>
      </c>
    </row>
    <row r="1283" s="14" customFormat="1">
      <c r="A1283" s="14"/>
      <c r="B1283" s="235"/>
      <c r="C1283" s="236"/>
      <c r="D1283" s="226" t="s">
        <v>178</v>
      </c>
      <c r="E1283" s="237" t="s">
        <v>19</v>
      </c>
      <c r="F1283" s="238" t="s">
        <v>1248</v>
      </c>
      <c r="G1283" s="236"/>
      <c r="H1283" s="239">
        <v>1.6140000000000001</v>
      </c>
      <c r="I1283" s="240"/>
      <c r="J1283" s="236"/>
      <c r="K1283" s="236"/>
      <c r="L1283" s="241"/>
      <c r="M1283" s="242"/>
      <c r="N1283" s="243"/>
      <c r="O1283" s="243"/>
      <c r="P1283" s="243"/>
      <c r="Q1283" s="243"/>
      <c r="R1283" s="243"/>
      <c r="S1283" s="243"/>
      <c r="T1283" s="244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45" t="s">
        <v>178</v>
      </c>
      <c r="AU1283" s="245" t="s">
        <v>81</v>
      </c>
      <c r="AV1283" s="14" t="s">
        <v>81</v>
      </c>
      <c r="AW1283" s="14" t="s">
        <v>33</v>
      </c>
      <c r="AX1283" s="14" t="s">
        <v>71</v>
      </c>
      <c r="AY1283" s="245" t="s">
        <v>166</v>
      </c>
    </row>
    <row r="1284" s="13" customFormat="1">
      <c r="A1284" s="13"/>
      <c r="B1284" s="224"/>
      <c r="C1284" s="225"/>
      <c r="D1284" s="226" t="s">
        <v>178</v>
      </c>
      <c r="E1284" s="227" t="s">
        <v>19</v>
      </c>
      <c r="F1284" s="228" t="s">
        <v>1249</v>
      </c>
      <c r="G1284" s="225"/>
      <c r="H1284" s="227" t="s">
        <v>19</v>
      </c>
      <c r="I1284" s="229"/>
      <c r="J1284" s="225"/>
      <c r="K1284" s="225"/>
      <c r="L1284" s="230"/>
      <c r="M1284" s="231"/>
      <c r="N1284" s="232"/>
      <c r="O1284" s="232"/>
      <c r="P1284" s="232"/>
      <c r="Q1284" s="232"/>
      <c r="R1284" s="232"/>
      <c r="S1284" s="232"/>
      <c r="T1284" s="23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4" t="s">
        <v>178</v>
      </c>
      <c r="AU1284" s="234" t="s">
        <v>81</v>
      </c>
      <c r="AV1284" s="13" t="s">
        <v>79</v>
      </c>
      <c r="AW1284" s="13" t="s">
        <v>33</v>
      </c>
      <c r="AX1284" s="13" t="s">
        <v>71</v>
      </c>
      <c r="AY1284" s="234" t="s">
        <v>166</v>
      </c>
    </row>
    <row r="1285" s="14" customFormat="1">
      <c r="A1285" s="14"/>
      <c r="B1285" s="235"/>
      <c r="C1285" s="236"/>
      <c r="D1285" s="226" t="s">
        <v>178</v>
      </c>
      <c r="E1285" s="237" t="s">
        <v>19</v>
      </c>
      <c r="F1285" s="238" t="s">
        <v>1250</v>
      </c>
      <c r="G1285" s="236"/>
      <c r="H1285" s="239">
        <v>30</v>
      </c>
      <c r="I1285" s="240"/>
      <c r="J1285" s="236"/>
      <c r="K1285" s="236"/>
      <c r="L1285" s="241"/>
      <c r="M1285" s="242"/>
      <c r="N1285" s="243"/>
      <c r="O1285" s="243"/>
      <c r="P1285" s="243"/>
      <c r="Q1285" s="243"/>
      <c r="R1285" s="243"/>
      <c r="S1285" s="243"/>
      <c r="T1285" s="244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45" t="s">
        <v>178</v>
      </c>
      <c r="AU1285" s="245" t="s">
        <v>81</v>
      </c>
      <c r="AV1285" s="14" t="s">
        <v>81</v>
      </c>
      <c r="AW1285" s="14" t="s">
        <v>33</v>
      </c>
      <c r="AX1285" s="14" t="s">
        <v>71</v>
      </c>
      <c r="AY1285" s="245" t="s">
        <v>166</v>
      </c>
    </row>
    <row r="1286" s="15" customFormat="1">
      <c r="A1286" s="15"/>
      <c r="B1286" s="246"/>
      <c r="C1286" s="247"/>
      <c r="D1286" s="226" t="s">
        <v>178</v>
      </c>
      <c r="E1286" s="248" t="s">
        <v>19</v>
      </c>
      <c r="F1286" s="249" t="s">
        <v>183</v>
      </c>
      <c r="G1286" s="247"/>
      <c r="H1286" s="250">
        <v>35.573999999999998</v>
      </c>
      <c r="I1286" s="251"/>
      <c r="J1286" s="247"/>
      <c r="K1286" s="247"/>
      <c r="L1286" s="252"/>
      <c r="M1286" s="253"/>
      <c r="N1286" s="254"/>
      <c r="O1286" s="254"/>
      <c r="P1286" s="254"/>
      <c r="Q1286" s="254"/>
      <c r="R1286" s="254"/>
      <c r="S1286" s="254"/>
      <c r="T1286" s="255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56" t="s">
        <v>178</v>
      </c>
      <c r="AU1286" s="256" t="s">
        <v>81</v>
      </c>
      <c r="AV1286" s="15" t="s">
        <v>175</v>
      </c>
      <c r="AW1286" s="15" t="s">
        <v>33</v>
      </c>
      <c r="AX1286" s="15" t="s">
        <v>79</v>
      </c>
      <c r="AY1286" s="256" t="s">
        <v>166</v>
      </c>
    </row>
    <row r="1287" s="2" customFormat="1" ht="16.5" customHeight="1">
      <c r="A1287" s="40"/>
      <c r="B1287" s="41"/>
      <c r="C1287" s="257" t="s">
        <v>731</v>
      </c>
      <c r="D1287" s="257" t="s">
        <v>260</v>
      </c>
      <c r="E1287" s="258" t="s">
        <v>1260</v>
      </c>
      <c r="F1287" s="259" t="s">
        <v>1261</v>
      </c>
      <c r="G1287" s="260" t="s">
        <v>1031</v>
      </c>
      <c r="H1287" s="261">
        <v>5.3360000000000003</v>
      </c>
      <c r="I1287" s="262"/>
      <c r="J1287" s="263">
        <f>ROUND(I1287*H1287,2)</f>
        <v>0</v>
      </c>
      <c r="K1287" s="259" t="s">
        <v>174</v>
      </c>
      <c r="L1287" s="264"/>
      <c r="M1287" s="265" t="s">
        <v>19</v>
      </c>
      <c r="N1287" s="266" t="s">
        <v>42</v>
      </c>
      <c r="O1287" s="86"/>
      <c r="P1287" s="215">
        <f>O1287*H1287</f>
        <v>0</v>
      </c>
      <c r="Q1287" s="215">
        <v>0.001</v>
      </c>
      <c r="R1287" s="215">
        <f>Q1287*H1287</f>
        <v>0.0053360000000000005</v>
      </c>
      <c r="S1287" s="215">
        <v>0</v>
      </c>
      <c r="T1287" s="216">
        <f>S1287*H1287</f>
        <v>0</v>
      </c>
      <c r="U1287" s="40"/>
      <c r="V1287" s="40"/>
      <c r="W1287" s="40"/>
      <c r="X1287" s="40"/>
      <c r="Y1287" s="40"/>
      <c r="Z1287" s="40"/>
      <c r="AA1287" s="40"/>
      <c r="AB1287" s="40"/>
      <c r="AC1287" s="40"/>
      <c r="AD1287" s="40"/>
      <c r="AE1287" s="40"/>
      <c r="AR1287" s="217" t="s">
        <v>267</v>
      </c>
      <c r="AT1287" s="217" t="s">
        <v>260</v>
      </c>
      <c r="AU1287" s="217" t="s">
        <v>81</v>
      </c>
      <c r="AY1287" s="19" t="s">
        <v>166</v>
      </c>
      <c r="BE1287" s="218">
        <f>IF(N1287="základní",J1287,0)</f>
        <v>0</v>
      </c>
      <c r="BF1287" s="218">
        <f>IF(N1287="snížená",J1287,0)</f>
        <v>0</v>
      </c>
      <c r="BG1287" s="218">
        <f>IF(N1287="zákl. přenesená",J1287,0)</f>
        <v>0</v>
      </c>
      <c r="BH1287" s="218">
        <f>IF(N1287="sníž. přenesená",J1287,0)</f>
        <v>0</v>
      </c>
      <c r="BI1287" s="218">
        <f>IF(N1287="nulová",J1287,0)</f>
        <v>0</v>
      </c>
      <c r="BJ1287" s="19" t="s">
        <v>79</v>
      </c>
      <c r="BK1287" s="218">
        <f>ROUND(I1287*H1287,2)</f>
        <v>0</v>
      </c>
      <c r="BL1287" s="19" t="s">
        <v>208</v>
      </c>
      <c r="BM1287" s="217" t="s">
        <v>1262</v>
      </c>
    </row>
    <row r="1288" s="14" customFormat="1">
      <c r="A1288" s="14"/>
      <c r="B1288" s="235"/>
      <c r="C1288" s="236"/>
      <c r="D1288" s="226" t="s">
        <v>178</v>
      </c>
      <c r="E1288" s="237" t="s">
        <v>19</v>
      </c>
      <c r="F1288" s="238" t="s">
        <v>1263</v>
      </c>
      <c r="G1288" s="236"/>
      <c r="H1288" s="239">
        <v>5.3360000000000003</v>
      </c>
      <c r="I1288" s="240"/>
      <c r="J1288" s="236"/>
      <c r="K1288" s="236"/>
      <c r="L1288" s="241"/>
      <c r="M1288" s="242"/>
      <c r="N1288" s="243"/>
      <c r="O1288" s="243"/>
      <c r="P1288" s="243"/>
      <c r="Q1288" s="243"/>
      <c r="R1288" s="243"/>
      <c r="S1288" s="243"/>
      <c r="T1288" s="244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45" t="s">
        <v>178</v>
      </c>
      <c r="AU1288" s="245" t="s">
        <v>81</v>
      </c>
      <c r="AV1288" s="14" t="s">
        <v>81</v>
      </c>
      <c r="AW1288" s="14" t="s">
        <v>33</v>
      </c>
      <c r="AX1288" s="14" t="s">
        <v>71</v>
      </c>
      <c r="AY1288" s="245" t="s">
        <v>166</v>
      </c>
    </row>
    <row r="1289" s="15" customFormat="1">
      <c r="A1289" s="15"/>
      <c r="B1289" s="246"/>
      <c r="C1289" s="247"/>
      <c r="D1289" s="226" t="s">
        <v>178</v>
      </c>
      <c r="E1289" s="248" t="s">
        <v>19</v>
      </c>
      <c r="F1289" s="249" t="s">
        <v>183</v>
      </c>
      <c r="G1289" s="247"/>
      <c r="H1289" s="250">
        <v>5.3360000000000003</v>
      </c>
      <c r="I1289" s="251"/>
      <c r="J1289" s="247"/>
      <c r="K1289" s="247"/>
      <c r="L1289" s="252"/>
      <c r="M1289" s="253"/>
      <c r="N1289" s="254"/>
      <c r="O1289" s="254"/>
      <c r="P1289" s="254"/>
      <c r="Q1289" s="254"/>
      <c r="R1289" s="254"/>
      <c r="S1289" s="254"/>
      <c r="T1289" s="255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56" t="s">
        <v>178</v>
      </c>
      <c r="AU1289" s="256" t="s">
        <v>81</v>
      </c>
      <c r="AV1289" s="15" t="s">
        <v>175</v>
      </c>
      <c r="AW1289" s="15" t="s">
        <v>33</v>
      </c>
      <c r="AX1289" s="15" t="s">
        <v>79</v>
      </c>
      <c r="AY1289" s="256" t="s">
        <v>166</v>
      </c>
    </row>
    <row r="1290" s="2" customFormat="1" ht="16.5" customHeight="1">
      <c r="A1290" s="40"/>
      <c r="B1290" s="41"/>
      <c r="C1290" s="206" t="s">
        <v>1264</v>
      </c>
      <c r="D1290" s="206" t="s">
        <v>170</v>
      </c>
      <c r="E1290" s="207" t="s">
        <v>1265</v>
      </c>
      <c r="F1290" s="208" t="s">
        <v>1266</v>
      </c>
      <c r="G1290" s="209" t="s">
        <v>199</v>
      </c>
      <c r="H1290" s="210">
        <v>3.96</v>
      </c>
      <c r="I1290" s="211"/>
      <c r="J1290" s="212">
        <f>ROUND(I1290*H1290,2)</f>
        <v>0</v>
      </c>
      <c r="K1290" s="208" t="s">
        <v>174</v>
      </c>
      <c r="L1290" s="46"/>
      <c r="M1290" s="213" t="s">
        <v>19</v>
      </c>
      <c r="N1290" s="214" t="s">
        <v>42</v>
      </c>
      <c r="O1290" s="86"/>
      <c r="P1290" s="215">
        <f>O1290*H1290</f>
        <v>0</v>
      </c>
      <c r="Q1290" s="215">
        <v>0.00016875000000000001</v>
      </c>
      <c r="R1290" s="215">
        <f>Q1290*H1290</f>
        <v>0.00066825000000000001</v>
      </c>
      <c r="S1290" s="215">
        <v>0</v>
      </c>
      <c r="T1290" s="216">
        <f>S1290*H1290</f>
        <v>0</v>
      </c>
      <c r="U1290" s="40"/>
      <c r="V1290" s="40"/>
      <c r="W1290" s="40"/>
      <c r="X1290" s="40"/>
      <c r="Y1290" s="40"/>
      <c r="Z1290" s="40"/>
      <c r="AA1290" s="40"/>
      <c r="AB1290" s="40"/>
      <c r="AC1290" s="40"/>
      <c r="AD1290" s="40"/>
      <c r="AE1290" s="40"/>
      <c r="AR1290" s="217" t="s">
        <v>208</v>
      </c>
      <c r="AT1290" s="217" t="s">
        <v>170</v>
      </c>
      <c r="AU1290" s="217" t="s">
        <v>81</v>
      </c>
      <c r="AY1290" s="19" t="s">
        <v>166</v>
      </c>
      <c r="BE1290" s="218">
        <f>IF(N1290="základní",J1290,0)</f>
        <v>0</v>
      </c>
      <c r="BF1290" s="218">
        <f>IF(N1290="snížená",J1290,0)</f>
        <v>0</v>
      </c>
      <c r="BG1290" s="218">
        <f>IF(N1290="zákl. přenesená",J1290,0)</f>
        <v>0</v>
      </c>
      <c r="BH1290" s="218">
        <f>IF(N1290="sníž. přenesená",J1290,0)</f>
        <v>0</v>
      </c>
      <c r="BI1290" s="218">
        <f>IF(N1290="nulová",J1290,0)</f>
        <v>0</v>
      </c>
      <c r="BJ1290" s="19" t="s">
        <v>79</v>
      </c>
      <c r="BK1290" s="218">
        <f>ROUND(I1290*H1290,2)</f>
        <v>0</v>
      </c>
      <c r="BL1290" s="19" t="s">
        <v>208</v>
      </c>
      <c r="BM1290" s="217" t="s">
        <v>1267</v>
      </c>
    </row>
    <row r="1291" s="2" customFormat="1">
      <c r="A1291" s="40"/>
      <c r="B1291" s="41"/>
      <c r="C1291" s="42"/>
      <c r="D1291" s="219" t="s">
        <v>176</v>
      </c>
      <c r="E1291" s="42"/>
      <c r="F1291" s="220" t="s">
        <v>1268</v>
      </c>
      <c r="G1291" s="42"/>
      <c r="H1291" s="42"/>
      <c r="I1291" s="221"/>
      <c r="J1291" s="42"/>
      <c r="K1291" s="42"/>
      <c r="L1291" s="46"/>
      <c r="M1291" s="222"/>
      <c r="N1291" s="223"/>
      <c r="O1291" s="86"/>
      <c r="P1291" s="86"/>
      <c r="Q1291" s="86"/>
      <c r="R1291" s="86"/>
      <c r="S1291" s="86"/>
      <c r="T1291" s="87"/>
      <c r="U1291" s="40"/>
      <c r="V1291" s="40"/>
      <c r="W1291" s="40"/>
      <c r="X1291" s="40"/>
      <c r="Y1291" s="40"/>
      <c r="Z1291" s="40"/>
      <c r="AA1291" s="40"/>
      <c r="AB1291" s="40"/>
      <c r="AC1291" s="40"/>
      <c r="AD1291" s="40"/>
      <c r="AE1291" s="40"/>
      <c r="AT1291" s="19" t="s">
        <v>176</v>
      </c>
      <c r="AU1291" s="19" t="s">
        <v>81</v>
      </c>
    </row>
    <row r="1292" s="13" customFormat="1">
      <c r="A1292" s="13"/>
      <c r="B1292" s="224"/>
      <c r="C1292" s="225"/>
      <c r="D1292" s="226" t="s">
        <v>178</v>
      </c>
      <c r="E1292" s="227" t="s">
        <v>19</v>
      </c>
      <c r="F1292" s="228" t="s">
        <v>179</v>
      </c>
      <c r="G1292" s="225"/>
      <c r="H1292" s="227" t="s">
        <v>19</v>
      </c>
      <c r="I1292" s="229"/>
      <c r="J1292" s="225"/>
      <c r="K1292" s="225"/>
      <c r="L1292" s="230"/>
      <c r="M1292" s="231"/>
      <c r="N1292" s="232"/>
      <c r="O1292" s="232"/>
      <c r="P1292" s="232"/>
      <c r="Q1292" s="232"/>
      <c r="R1292" s="232"/>
      <c r="S1292" s="232"/>
      <c r="T1292" s="23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4" t="s">
        <v>178</v>
      </c>
      <c r="AU1292" s="234" t="s">
        <v>81</v>
      </c>
      <c r="AV1292" s="13" t="s">
        <v>79</v>
      </c>
      <c r="AW1292" s="13" t="s">
        <v>33</v>
      </c>
      <c r="AX1292" s="13" t="s">
        <v>71</v>
      </c>
      <c r="AY1292" s="234" t="s">
        <v>166</v>
      </c>
    </row>
    <row r="1293" s="13" customFormat="1">
      <c r="A1293" s="13"/>
      <c r="B1293" s="224"/>
      <c r="C1293" s="225"/>
      <c r="D1293" s="226" t="s">
        <v>178</v>
      </c>
      <c r="E1293" s="227" t="s">
        <v>19</v>
      </c>
      <c r="F1293" s="228" t="s">
        <v>181</v>
      </c>
      <c r="G1293" s="225"/>
      <c r="H1293" s="227" t="s">
        <v>19</v>
      </c>
      <c r="I1293" s="229"/>
      <c r="J1293" s="225"/>
      <c r="K1293" s="225"/>
      <c r="L1293" s="230"/>
      <c r="M1293" s="231"/>
      <c r="N1293" s="232"/>
      <c r="O1293" s="232"/>
      <c r="P1293" s="232"/>
      <c r="Q1293" s="232"/>
      <c r="R1293" s="232"/>
      <c r="S1293" s="232"/>
      <c r="T1293" s="23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4" t="s">
        <v>178</v>
      </c>
      <c r="AU1293" s="234" t="s">
        <v>81</v>
      </c>
      <c r="AV1293" s="13" t="s">
        <v>79</v>
      </c>
      <c r="AW1293" s="13" t="s">
        <v>33</v>
      </c>
      <c r="AX1293" s="13" t="s">
        <v>71</v>
      </c>
      <c r="AY1293" s="234" t="s">
        <v>166</v>
      </c>
    </row>
    <row r="1294" s="13" customFormat="1">
      <c r="A1294" s="13"/>
      <c r="B1294" s="224"/>
      <c r="C1294" s="225"/>
      <c r="D1294" s="226" t="s">
        <v>178</v>
      </c>
      <c r="E1294" s="227" t="s">
        <v>19</v>
      </c>
      <c r="F1294" s="228" t="s">
        <v>1244</v>
      </c>
      <c r="G1294" s="225"/>
      <c r="H1294" s="227" t="s">
        <v>19</v>
      </c>
      <c r="I1294" s="229"/>
      <c r="J1294" s="225"/>
      <c r="K1294" s="225"/>
      <c r="L1294" s="230"/>
      <c r="M1294" s="231"/>
      <c r="N1294" s="232"/>
      <c r="O1294" s="232"/>
      <c r="P1294" s="232"/>
      <c r="Q1294" s="232"/>
      <c r="R1294" s="232"/>
      <c r="S1294" s="232"/>
      <c r="T1294" s="23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4" t="s">
        <v>178</v>
      </c>
      <c r="AU1294" s="234" t="s">
        <v>81</v>
      </c>
      <c r="AV1294" s="13" t="s">
        <v>79</v>
      </c>
      <c r="AW1294" s="13" t="s">
        <v>33</v>
      </c>
      <c r="AX1294" s="13" t="s">
        <v>71</v>
      </c>
      <c r="AY1294" s="234" t="s">
        <v>166</v>
      </c>
    </row>
    <row r="1295" s="14" customFormat="1">
      <c r="A1295" s="14"/>
      <c r="B1295" s="235"/>
      <c r="C1295" s="236"/>
      <c r="D1295" s="226" t="s">
        <v>178</v>
      </c>
      <c r="E1295" s="237" t="s">
        <v>19</v>
      </c>
      <c r="F1295" s="238" t="s">
        <v>1245</v>
      </c>
      <c r="G1295" s="236"/>
      <c r="H1295" s="239">
        <v>1.98</v>
      </c>
      <c r="I1295" s="240"/>
      <c r="J1295" s="236"/>
      <c r="K1295" s="236"/>
      <c r="L1295" s="241"/>
      <c r="M1295" s="242"/>
      <c r="N1295" s="243"/>
      <c r="O1295" s="243"/>
      <c r="P1295" s="243"/>
      <c r="Q1295" s="243"/>
      <c r="R1295" s="243"/>
      <c r="S1295" s="243"/>
      <c r="T1295" s="244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5" t="s">
        <v>178</v>
      </c>
      <c r="AU1295" s="245" t="s">
        <v>81</v>
      </c>
      <c r="AV1295" s="14" t="s">
        <v>81</v>
      </c>
      <c r="AW1295" s="14" t="s">
        <v>33</v>
      </c>
      <c r="AX1295" s="14" t="s">
        <v>71</v>
      </c>
      <c r="AY1295" s="245" t="s">
        <v>166</v>
      </c>
    </row>
    <row r="1296" s="14" customFormat="1">
      <c r="A1296" s="14"/>
      <c r="B1296" s="235"/>
      <c r="C1296" s="236"/>
      <c r="D1296" s="226" t="s">
        <v>178</v>
      </c>
      <c r="E1296" s="237" t="s">
        <v>19</v>
      </c>
      <c r="F1296" s="238" t="s">
        <v>1246</v>
      </c>
      <c r="G1296" s="236"/>
      <c r="H1296" s="239">
        <v>1.98</v>
      </c>
      <c r="I1296" s="240"/>
      <c r="J1296" s="236"/>
      <c r="K1296" s="236"/>
      <c r="L1296" s="241"/>
      <c r="M1296" s="242"/>
      <c r="N1296" s="243"/>
      <c r="O1296" s="243"/>
      <c r="P1296" s="243"/>
      <c r="Q1296" s="243"/>
      <c r="R1296" s="243"/>
      <c r="S1296" s="243"/>
      <c r="T1296" s="244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45" t="s">
        <v>178</v>
      </c>
      <c r="AU1296" s="245" t="s">
        <v>81</v>
      </c>
      <c r="AV1296" s="14" t="s">
        <v>81</v>
      </c>
      <c r="AW1296" s="14" t="s">
        <v>33</v>
      </c>
      <c r="AX1296" s="14" t="s">
        <v>71</v>
      </c>
      <c r="AY1296" s="245" t="s">
        <v>166</v>
      </c>
    </row>
    <row r="1297" s="15" customFormat="1">
      <c r="A1297" s="15"/>
      <c r="B1297" s="246"/>
      <c r="C1297" s="247"/>
      <c r="D1297" s="226" t="s">
        <v>178</v>
      </c>
      <c r="E1297" s="248" t="s">
        <v>19</v>
      </c>
      <c r="F1297" s="249" t="s">
        <v>183</v>
      </c>
      <c r="G1297" s="247"/>
      <c r="H1297" s="250">
        <v>3.96</v>
      </c>
      <c r="I1297" s="251"/>
      <c r="J1297" s="247"/>
      <c r="K1297" s="247"/>
      <c r="L1297" s="252"/>
      <c r="M1297" s="253"/>
      <c r="N1297" s="254"/>
      <c r="O1297" s="254"/>
      <c r="P1297" s="254"/>
      <c r="Q1297" s="254"/>
      <c r="R1297" s="254"/>
      <c r="S1297" s="254"/>
      <c r="T1297" s="255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15"/>
      <c r="AT1297" s="256" t="s">
        <v>178</v>
      </c>
      <c r="AU1297" s="256" t="s">
        <v>81</v>
      </c>
      <c r="AV1297" s="15" t="s">
        <v>175</v>
      </c>
      <c r="AW1297" s="15" t="s">
        <v>33</v>
      </c>
      <c r="AX1297" s="15" t="s">
        <v>79</v>
      </c>
      <c r="AY1297" s="256" t="s">
        <v>166</v>
      </c>
    </row>
    <row r="1298" s="2" customFormat="1" ht="16.5" customHeight="1">
      <c r="A1298" s="40"/>
      <c r="B1298" s="41"/>
      <c r="C1298" s="206" t="s">
        <v>735</v>
      </c>
      <c r="D1298" s="206" t="s">
        <v>170</v>
      </c>
      <c r="E1298" s="207" t="s">
        <v>1269</v>
      </c>
      <c r="F1298" s="208" t="s">
        <v>1270</v>
      </c>
      <c r="G1298" s="209" t="s">
        <v>199</v>
      </c>
      <c r="H1298" s="210">
        <v>15.050000000000001</v>
      </c>
      <c r="I1298" s="211"/>
      <c r="J1298" s="212">
        <f>ROUND(I1298*H1298,2)</f>
        <v>0</v>
      </c>
      <c r="K1298" s="208" t="s">
        <v>174</v>
      </c>
      <c r="L1298" s="46"/>
      <c r="M1298" s="213" t="s">
        <v>19</v>
      </c>
      <c r="N1298" s="214" t="s">
        <v>42</v>
      </c>
      <c r="O1298" s="86"/>
      <c r="P1298" s="215">
        <f>O1298*H1298</f>
        <v>0</v>
      </c>
      <c r="Q1298" s="215">
        <v>8.0000000000000007E-05</v>
      </c>
      <c r="R1298" s="215">
        <f>Q1298*H1298</f>
        <v>0.0012040000000000002</v>
      </c>
      <c r="S1298" s="215">
        <v>0</v>
      </c>
      <c r="T1298" s="216">
        <f>S1298*H1298</f>
        <v>0</v>
      </c>
      <c r="U1298" s="40"/>
      <c r="V1298" s="40"/>
      <c r="W1298" s="40"/>
      <c r="X1298" s="40"/>
      <c r="Y1298" s="40"/>
      <c r="Z1298" s="40"/>
      <c r="AA1298" s="40"/>
      <c r="AB1298" s="40"/>
      <c r="AC1298" s="40"/>
      <c r="AD1298" s="40"/>
      <c r="AE1298" s="40"/>
      <c r="AR1298" s="217" t="s">
        <v>208</v>
      </c>
      <c r="AT1298" s="217" t="s">
        <v>170</v>
      </c>
      <c r="AU1298" s="217" t="s">
        <v>81</v>
      </c>
      <c r="AY1298" s="19" t="s">
        <v>166</v>
      </c>
      <c r="BE1298" s="218">
        <f>IF(N1298="základní",J1298,0)</f>
        <v>0</v>
      </c>
      <c r="BF1298" s="218">
        <f>IF(N1298="snížená",J1298,0)</f>
        <v>0</v>
      </c>
      <c r="BG1298" s="218">
        <f>IF(N1298="zákl. přenesená",J1298,0)</f>
        <v>0</v>
      </c>
      <c r="BH1298" s="218">
        <f>IF(N1298="sníž. přenesená",J1298,0)</f>
        <v>0</v>
      </c>
      <c r="BI1298" s="218">
        <f>IF(N1298="nulová",J1298,0)</f>
        <v>0</v>
      </c>
      <c r="BJ1298" s="19" t="s">
        <v>79</v>
      </c>
      <c r="BK1298" s="218">
        <f>ROUND(I1298*H1298,2)</f>
        <v>0</v>
      </c>
      <c r="BL1298" s="19" t="s">
        <v>208</v>
      </c>
      <c r="BM1298" s="217" t="s">
        <v>1271</v>
      </c>
    </row>
    <row r="1299" s="2" customFormat="1">
      <c r="A1299" s="40"/>
      <c r="B1299" s="41"/>
      <c r="C1299" s="42"/>
      <c r="D1299" s="219" t="s">
        <v>176</v>
      </c>
      <c r="E1299" s="42"/>
      <c r="F1299" s="220" t="s">
        <v>1272</v>
      </c>
      <c r="G1299" s="42"/>
      <c r="H1299" s="42"/>
      <c r="I1299" s="221"/>
      <c r="J1299" s="42"/>
      <c r="K1299" s="42"/>
      <c r="L1299" s="46"/>
      <c r="M1299" s="222"/>
      <c r="N1299" s="223"/>
      <c r="O1299" s="86"/>
      <c r="P1299" s="86"/>
      <c r="Q1299" s="86"/>
      <c r="R1299" s="86"/>
      <c r="S1299" s="86"/>
      <c r="T1299" s="87"/>
      <c r="U1299" s="40"/>
      <c r="V1299" s="40"/>
      <c r="W1299" s="40"/>
      <c r="X1299" s="40"/>
      <c r="Y1299" s="40"/>
      <c r="Z1299" s="40"/>
      <c r="AA1299" s="40"/>
      <c r="AB1299" s="40"/>
      <c r="AC1299" s="40"/>
      <c r="AD1299" s="40"/>
      <c r="AE1299" s="40"/>
      <c r="AT1299" s="19" t="s">
        <v>176</v>
      </c>
      <c r="AU1299" s="19" t="s">
        <v>81</v>
      </c>
    </row>
    <row r="1300" s="13" customFormat="1">
      <c r="A1300" s="13"/>
      <c r="B1300" s="224"/>
      <c r="C1300" s="225"/>
      <c r="D1300" s="226" t="s">
        <v>178</v>
      </c>
      <c r="E1300" s="227" t="s">
        <v>19</v>
      </c>
      <c r="F1300" s="228" t="s">
        <v>179</v>
      </c>
      <c r="G1300" s="225"/>
      <c r="H1300" s="227" t="s">
        <v>19</v>
      </c>
      <c r="I1300" s="229"/>
      <c r="J1300" s="225"/>
      <c r="K1300" s="225"/>
      <c r="L1300" s="230"/>
      <c r="M1300" s="231"/>
      <c r="N1300" s="232"/>
      <c r="O1300" s="232"/>
      <c r="P1300" s="232"/>
      <c r="Q1300" s="232"/>
      <c r="R1300" s="232"/>
      <c r="S1300" s="232"/>
      <c r="T1300" s="23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4" t="s">
        <v>178</v>
      </c>
      <c r="AU1300" s="234" t="s">
        <v>81</v>
      </c>
      <c r="AV1300" s="13" t="s">
        <v>79</v>
      </c>
      <c r="AW1300" s="13" t="s">
        <v>33</v>
      </c>
      <c r="AX1300" s="13" t="s">
        <v>71</v>
      </c>
      <c r="AY1300" s="234" t="s">
        <v>166</v>
      </c>
    </row>
    <row r="1301" s="13" customFormat="1">
      <c r="A1301" s="13"/>
      <c r="B1301" s="224"/>
      <c r="C1301" s="225"/>
      <c r="D1301" s="226" t="s">
        <v>178</v>
      </c>
      <c r="E1301" s="227" t="s">
        <v>19</v>
      </c>
      <c r="F1301" s="228" t="s">
        <v>181</v>
      </c>
      <c r="G1301" s="225"/>
      <c r="H1301" s="227" t="s">
        <v>19</v>
      </c>
      <c r="I1301" s="229"/>
      <c r="J1301" s="225"/>
      <c r="K1301" s="225"/>
      <c r="L1301" s="230"/>
      <c r="M1301" s="231"/>
      <c r="N1301" s="232"/>
      <c r="O1301" s="232"/>
      <c r="P1301" s="232"/>
      <c r="Q1301" s="232"/>
      <c r="R1301" s="232"/>
      <c r="S1301" s="232"/>
      <c r="T1301" s="23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4" t="s">
        <v>178</v>
      </c>
      <c r="AU1301" s="234" t="s">
        <v>81</v>
      </c>
      <c r="AV1301" s="13" t="s">
        <v>79</v>
      </c>
      <c r="AW1301" s="13" t="s">
        <v>33</v>
      </c>
      <c r="AX1301" s="13" t="s">
        <v>71</v>
      </c>
      <c r="AY1301" s="234" t="s">
        <v>166</v>
      </c>
    </row>
    <row r="1302" s="13" customFormat="1">
      <c r="A1302" s="13"/>
      <c r="B1302" s="224"/>
      <c r="C1302" s="225"/>
      <c r="D1302" s="226" t="s">
        <v>178</v>
      </c>
      <c r="E1302" s="227" t="s">
        <v>19</v>
      </c>
      <c r="F1302" s="228" t="s">
        <v>281</v>
      </c>
      <c r="G1302" s="225"/>
      <c r="H1302" s="227" t="s">
        <v>19</v>
      </c>
      <c r="I1302" s="229"/>
      <c r="J1302" s="225"/>
      <c r="K1302" s="225"/>
      <c r="L1302" s="230"/>
      <c r="M1302" s="231"/>
      <c r="N1302" s="232"/>
      <c r="O1302" s="232"/>
      <c r="P1302" s="232"/>
      <c r="Q1302" s="232"/>
      <c r="R1302" s="232"/>
      <c r="S1302" s="232"/>
      <c r="T1302" s="23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4" t="s">
        <v>178</v>
      </c>
      <c r="AU1302" s="234" t="s">
        <v>81</v>
      </c>
      <c r="AV1302" s="13" t="s">
        <v>79</v>
      </c>
      <c r="AW1302" s="13" t="s">
        <v>33</v>
      </c>
      <c r="AX1302" s="13" t="s">
        <v>71</v>
      </c>
      <c r="AY1302" s="234" t="s">
        <v>166</v>
      </c>
    </row>
    <row r="1303" s="14" customFormat="1">
      <c r="A1303" s="14"/>
      <c r="B1303" s="235"/>
      <c r="C1303" s="236"/>
      <c r="D1303" s="226" t="s">
        <v>178</v>
      </c>
      <c r="E1303" s="237" t="s">
        <v>19</v>
      </c>
      <c r="F1303" s="238" t="s">
        <v>1094</v>
      </c>
      <c r="G1303" s="236"/>
      <c r="H1303" s="239">
        <v>15.050000000000001</v>
      </c>
      <c r="I1303" s="240"/>
      <c r="J1303" s="236"/>
      <c r="K1303" s="236"/>
      <c r="L1303" s="241"/>
      <c r="M1303" s="242"/>
      <c r="N1303" s="243"/>
      <c r="O1303" s="243"/>
      <c r="P1303" s="243"/>
      <c r="Q1303" s="243"/>
      <c r="R1303" s="243"/>
      <c r="S1303" s="243"/>
      <c r="T1303" s="244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45" t="s">
        <v>178</v>
      </c>
      <c r="AU1303" s="245" t="s">
        <v>81</v>
      </c>
      <c r="AV1303" s="14" t="s">
        <v>81</v>
      </c>
      <c r="AW1303" s="14" t="s">
        <v>33</v>
      </c>
      <c r="AX1303" s="14" t="s">
        <v>71</v>
      </c>
      <c r="AY1303" s="245" t="s">
        <v>166</v>
      </c>
    </row>
    <row r="1304" s="15" customFormat="1">
      <c r="A1304" s="15"/>
      <c r="B1304" s="246"/>
      <c r="C1304" s="247"/>
      <c r="D1304" s="226" t="s">
        <v>178</v>
      </c>
      <c r="E1304" s="248" t="s">
        <v>19</v>
      </c>
      <c r="F1304" s="249" t="s">
        <v>183</v>
      </c>
      <c r="G1304" s="247"/>
      <c r="H1304" s="250">
        <v>15.050000000000001</v>
      </c>
      <c r="I1304" s="251"/>
      <c r="J1304" s="247"/>
      <c r="K1304" s="247"/>
      <c r="L1304" s="252"/>
      <c r="M1304" s="253"/>
      <c r="N1304" s="254"/>
      <c r="O1304" s="254"/>
      <c r="P1304" s="254"/>
      <c r="Q1304" s="254"/>
      <c r="R1304" s="254"/>
      <c r="S1304" s="254"/>
      <c r="T1304" s="255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56" t="s">
        <v>178</v>
      </c>
      <c r="AU1304" s="256" t="s">
        <v>81</v>
      </c>
      <c r="AV1304" s="15" t="s">
        <v>175</v>
      </c>
      <c r="AW1304" s="15" t="s">
        <v>33</v>
      </c>
      <c r="AX1304" s="15" t="s">
        <v>79</v>
      </c>
      <c r="AY1304" s="256" t="s">
        <v>166</v>
      </c>
    </row>
    <row r="1305" s="2" customFormat="1" ht="24.15" customHeight="1">
      <c r="A1305" s="40"/>
      <c r="B1305" s="41"/>
      <c r="C1305" s="206" t="s">
        <v>1273</v>
      </c>
      <c r="D1305" s="206" t="s">
        <v>170</v>
      </c>
      <c r="E1305" s="207" t="s">
        <v>1274</v>
      </c>
      <c r="F1305" s="208" t="s">
        <v>1275</v>
      </c>
      <c r="G1305" s="209" t="s">
        <v>199</v>
      </c>
      <c r="H1305" s="210">
        <v>75.808999999999998</v>
      </c>
      <c r="I1305" s="211"/>
      <c r="J1305" s="212">
        <f>ROUND(I1305*H1305,2)</f>
        <v>0</v>
      </c>
      <c r="K1305" s="208" t="s">
        <v>174</v>
      </c>
      <c r="L1305" s="46"/>
      <c r="M1305" s="213" t="s">
        <v>19</v>
      </c>
      <c r="N1305" s="214" t="s">
        <v>42</v>
      </c>
      <c r="O1305" s="86"/>
      <c r="P1305" s="215">
        <f>O1305*H1305</f>
        <v>0</v>
      </c>
      <c r="Q1305" s="215">
        <v>0.00014999999999999999</v>
      </c>
      <c r="R1305" s="215">
        <f>Q1305*H1305</f>
        <v>0.011371349999999999</v>
      </c>
      <c r="S1305" s="215">
        <v>0</v>
      </c>
      <c r="T1305" s="216">
        <f>S1305*H1305</f>
        <v>0</v>
      </c>
      <c r="U1305" s="40"/>
      <c r="V1305" s="40"/>
      <c r="W1305" s="40"/>
      <c r="X1305" s="40"/>
      <c r="Y1305" s="40"/>
      <c r="Z1305" s="40"/>
      <c r="AA1305" s="40"/>
      <c r="AB1305" s="40"/>
      <c r="AC1305" s="40"/>
      <c r="AD1305" s="40"/>
      <c r="AE1305" s="40"/>
      <c r="AR1305" s="217" t="s">
        <v>208</v>
      </c>
      <c r="AT1305" s="217" t="s">
        <v>170</v>
      </c>
      <c r="AU1305" s="217" t="s">
        <v>81</v>
      </c>
      <c r="AY1305" s="19" t="s">
        <v>166</v>
      </c>
      <c r="BE1305" s="218">
        <f>IF(N1305="základní",J1305,0)</f>
        <v>0</v>
      </c>
      <c r="BF1305" s="218">
        <f>IF(N1305="snížená",J1305,0)</f>
        <v>0</v>
      </c>
      <c r="BG1305" s="218">
        <f>IF(N1305="zákl. přenesená",J1305,0)</f>
        <v>0</v>
      </c>
      <c r="BH1305" s="218">
        <f>IF(N1305="sníž. přenesená",J1305,0)</f>
        <v>0</v>
      </c>
      <c r="BI1305" s="218">
        <f>IF(N1305="nulová",J1305,0)</f>
        <v>0</v>
      </c>
      <c r="BJ1305" s="19" t="s">
        <v>79</v>
      </c>
      <c r="BK1305" s="218">
        <f>ROUND(I1305*H1305,2)</f>
        <v>0</v>
      </c>
      <c r="BL1305" s="19" t="s">
        <v>208</v>
      </c>
      <c r="BM1305" s="217" t="s">
        <v>1276</v>
      </c>
    </row>
    <row r="1306" s="2" customFormat="1">
      <c r="A1306" s="40"/>
      <c r="B1306" s="41"/>
      <c r="C1306" s="42"/>
      <c r="D1306" s="219" t="s">
        <v>176</v>
      </c>
      <c r="E1306" s="42"/>
      <c r="F1306" s="220" t="s">
        <v>1277</v>
      </c>
      <c r="G1306" s="42"/>
      <c r="H1306" s="42"/>
      <c r="I1306" s="221"/>
      <c r="J1306" s="42"/>
      <c r="K1306" s="42"/>
      <c r="L1306" s="46"/>
      <c r="M1306" s="222"/>
      <c r="N1306" s="223"/>
      <c r="O1306" s="86"/>
      <c r="P1306" s="86"/>
      <c r="Q1306" s="86"/>
      <c r="R1306" s="86"/>
      <c r="S1306" s="86"/>
      <c r="T1306" s="87"/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T1306" s="19" t="s">
        <v>176</v>
      </c>
      <c r="AU1306" s="19" t="s">
        <v>81</v>
      </c>
    </row>
    <row r="1307" s="13" customFormat="1">
      <c r="A1307" s="13"/>
      <c r="B1307" s="224"/>
      <c r="C1307" s="225"/>
      <c r="D1307" s="226" t="s">
        <v>178</v>
      </c>
      <c r="E1307" s="227" t="s">
        <v>19</v>
      </c>
      <c r="F1307" s="228" t="s">
        <v>495</v>
      </c>
      <c r="G1307" s="225"/>
      <c r="H1307" s="227" t="s">
        <v>19</v>
      </c>
      <c r="I1307" s="229"/>
      <c r="J1307" s="225"/>
      <c r="K1307" s="225"/>
      <c r="L1307" s="230"/>
      <c r="M1307" s="231"/>
      <c r="N1307" s="232"/>
      <c r="O1307" s="232"/>
      <c r="P1307" s="232"/>
      <c r="Q1307" s="232"/>
      <c r="R1307" s="232"/>
      <c r="S1307" s="232"/>
      <c r="T1307" s="23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4" t="s">
        <v>178</v>
      </c>
      <c r="AU1307" s="234" t="s">
        <v>81</v>
      </c>
      <c r="AV1307" s="13" t="s">
        <v>79</v>
      </c>
      <c r="AW1307" s="13" t="s">
        <v>33</v>
      </c>
      <c r="AX1307" s="13" t="s">
        <v>71</v>
      </c>
      <c r="AY1307" s="234" t="s">
        <v>166</v>
      </c>
    </row>
    <row r="1308" s="13" customFormat="1">
      <c r="A1308" s="13"/>
      <c r="B1308" s="224"/>
      <c r="C1308" s="225"/>
      <c r="D1308" s="226" t="s">
        <v>178</v>
      </c>
      <c r="E1308" s="227" t="s">
        <v>19</v>
      </c>
      <c r="F1308" s="228" t="s">
        <v>181</v>
      </c>
      <c r="G1308" s="225"/>
      <c r="H1308" s="227" t="s">
        <v>19</v>
      </c>
      <c r="I1308" s="229"/>
      <c r="J1308" s="225"/>
      <c r="K1308" s="225"/>
      <c r="L1308" s="230"/>
      <c r="M1308" s="231"/>
      <c r="N1308" s="232"/>
      <c r="O1308" s="232"/>
      <c r="P1308" s="232"/>
      <c r="Q1308" s="232"/>
      <c r="R1308" s="232"/>
      <c r="S1308" s="232"/>
      <c r="T1308" s="23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4" t="s">
        <v>178</v>
      </c>
      <c r="AU1308" s="234" t="s">
        <v>81</v>
      </c>
      <c r="AV1308" s="13" t="s">
        <v>79</v>
      </c>
      <c r="AW1308" s="13" t="s">
        <v>33</v>
      </c>
      <c r="AX1308" s="13" t="s">
        <v>71</v>
      </c>
      <c r="AY1308" s="234" t="s">
        <v>166</v>
      </c>
    </row>
    <row r="1309" s="13" customFormat="1">
      <c r="A1309" s="13"/>
      <c r="B1309" s="224"/>
      <c r="C1309" s="225"/>
      <c r="D1309" s="226" t="s">
        <v>178</v>
      </c>
      <c r="E1309" s="227" t="s">
        <v>19</v>
      </c>
      <c r="F1309" s="228" t="s">
        <v>1278</v>
      </c>
      <c r="G1309" s="225"/>
      <c r="H1309" s="227" t="s">
        <v>19</v>
      </c>
      <c r="I1309" s="229"/>
      <c r="J1309" s="225"/>
      <c r="K1309" s="225"/>
      <c r="L1309" s="230"/>
      <c r="M1309" s="231"/>
      <c r="N1309" s="232"/>
      <c r="O1309" s="232"/>
      <c r="P1309" s="232"/>
      <c r="Q1309" s="232"/>
      <c r="R1309" s="232"/>
      <c r="S1309" s="232"/>
      <c r="T1309" s="23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4" t="s">
        <v>178</v>
      </c>
      <c r="AU1309" s="234" t="s">
        <v>81</v>
      </c>
      <c r="AV1309" s="13" t="s">
        <v>79</v>
      </c>
      <c r="AW1309" s="13" t="s">
        <v>33</v>
      </c>
      <c r="AX1309" s="13" t="s">
        <v>71</v>
      </c>
      <c r="AY1309" s="234" t="s">
        <v>166</v>
      </c>
    </row>
    <row r="1310" s="14" customFormat="1">
      <c r="A1310" s="14"/>
      <c r="B1310" s="235"/>
      <c r="C1310" s="236"/>
      <c r="D1310" s="226" t="s">
        <v>178</v>
      </c>
      <c r="E1310" s="237" t="s">
        <v>19</v>
      </c>
      <c r="F1310" s="238" t="s">
        <v>496</v>
      </c>
      <c r="G1310" s="236"/>
      <c r="H1310" s="239">
        <v>2.6699999999999999</v>
      </c>
      <c r="I1310" s="240"/>
      <c r="J1310" s="236"/>
      <c r="K1310" s="236"/>
      <c r="L1310" s="241"/>
      <c r="M1310" s="242"/>
      <c r="N1310" s="243"/>
      <c r="O1310" s="243"/>
      <c r="P1310" s="243"/>
      <c r="Q1310" s="243"/>
      <c r="R1310" s="243"/>
      <c r="S1310" s="243"/>
      <c r="T1310" s="244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45" t="s">
        <v>178</v>
      </c>
      <c r="AU1310" s="245" t="s">
        <v>81</v>
      </c>
      <c r="AV1310" s="14" t="s">
        <v>81</v>
      </c>
      <c r="AW1310" s="14" t="s">
        <v>33</v>
      </c>
      <c r="AX1310" s="14" t="s">
        <v>71</v>
      </c>
      <c r="AY1310" s="245" t="s">
        <v>166</v>
      </c>
    </row>
    <row r="1311" s="14" customFormat="1">
      <c r="A1311" s="14"/>
      <c r="B1311" s="235"/>
      <c r="C1311" s="236"/>
      <c r="D1311" s="226" t="s">
        <v>178</v>
      </c>
      <c r="E1311" s="237" t="s">
        <v>19</v>
      </c>
      <c r="F1311" s="238" t="s">
        <v>497</v>
      </c>
      <c r="G1311" s="236"/>
      <c r="H1311" s="239">
        <v>25.02</v>
      </c>
      <c r="I1311" s="240"/>
      <c r="J1311" s="236"/>
      <c r="K1311" s="236"/>
      <c r="L1311" s="241"/>
      <c r="M1311" s="242"/>
      <c r="N1311" s="243"/>
      <c r="O1311" s="243"/>
      <c r="P1311" s="243"/>
      <c r="Q1311" s="243"/>
      <c r="R1311" s="243"/>
      <c r="S1311" s="243"/>
      <c r="T1311" s="244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45" t="s">
        <v>178</v>
      </c>
      <c r="AU1311" s="245" t="s">
        <v>81</v>
      </c>
      <c r="AV1311" s="14" t="s">
        <v>81</v>
      </c>
      <c r="AW1311" s="14" t="s">
        <v>33</v>
      </c>
      <c r="AX1311" s="14" t="s">
        <v>71</v>
      </c>
      <c r="AY1311" s="245" t="s">
        <v>166</v>
      </c>
    </row>
    <row r="1312" s="14" customFormat="1">
      <c r="A1312" s="14"/>
      <c r="B1312" s="235"/>
      <c r="C1312" s="236"/>
      <c r="D1312" s="226" t="s">
        <v>178</v>
      </c>
      <c r="E1312" s="237" t="s">
        <v>19</v>
      </c>
      <c r="F1312" s="238" t="s">
        <v>498</v>
      </c>
      <c r="G1312" s="236"/>
      <c r="H1312" s="239">
        <v>21.559999999999999</v>
      </c>
      <c r="I1312" s="240"/>
      <c r="J1312" s="236"/>
      <c r="K1312" s="236"/>
      <c r="L1312" s="241"/>
      <c r="M1312" s="242"/>
      <c r="N1312" s="243"/>
      <c r="O1312" s="243"/>
      <c r="P1312" s="243"/>
      <c r="Q1312" s="243"/>
      <c r="R1312" s="243"/>
      <c r="S1312" s="243"/>
      <c r="T1312" s="244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45" t="s">
        <v>178</v>
      </c>
      <c r="AU1312" s="245" t="s">
        <v>81</v>
      </c>
      <c r="AV1312" s="14" t="s">
        <v>81</v>
      </c>
      <c r="AW1312" s="14" t="s">
        <v>33</v>
      </c>
      <c r="AX1312" s="14" t="s">
        <v>71</v>
      </c>
      <c r="AY1312" s="245" t="s">
        <v>166</v>
      </c>
    </row>
    <row r="1313" s="14" customFormat="1">
      <c r="A1313" s="14"/>
      <c r="B1313" s="235"/>
      <c r="C1313" s="236"/>
      <c r="D1313" s="226" t="s">
        <v>178</v>
      </c>
      <c r="E1313" s="237" t="s">
        <v>19</v>
      </c>
      <c r="F1313" s="238" t="s">
        <v>499</v>
      </c>
      <c r="G1313" s="236"/>
      <c r="H1313" s="239">
        <v>10.27</v>
      </c>
      <c r="I1313" s="240"/>
      <c r="J1313" s="236"/>
      <c r="K1313" s="236"/>
      <c r="L1313" s="241"/>
      <c r="M1313" s="242"/>
      <c r="N1313" s="243"/>
      <c r="O1313" s="243"/>
      <c r="P1313" s="243"/>
      <c r="Q1313" s="243"/>
      <c r="R1313" s="243"/>
      <c r="S1313" s="243"/>
      <c r="T1313" s="244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45" t="s">
        <v>178</v>
      </c>
      <c r="AU1313" s="245" t="s">
        <v>81</v>
      </c>
      <c r="AV1313" s="14" t="s">
        <v>81</v>
      </c>
      <c r="AW1313" s="14" t="s">
        <v>33</v>
      </c>
      <c r="AX1313" s="14" t="s">
        <v>71</v>
      </c>
      <c r="AY1313" s="245" t="s">
        <v>166</v>
      </c>
    </row>
    <row r="1314" s="16" customFormat="1">
      <c r="A1314" s="16"/>
      <c r="B1314" s="267"/>
      <c r="C1314" s="268"/>
      <c r="D1314" s="226" t="s">
        <v>178</v>
      </c>
      <c r="E1314" s="269" t="s">
        <v>19</v>
      </c>
      <c r="F1314" s="270" t="s">
        <v>466</v>
      </c>
      <c r="G1314" s="268"/>
      <c r="H1314" s="271">
        <v>59.519999999999996</v>
      </c>
      <c r="I1314" s="272"/>
      <c r="J1314" s="268"/>
      <c r="K1314" s="268"/>
      <c r="L1314" s="273"/>
      <c r="M1314" s="274"/>
      <c r="N1314" s="275"/>
      <c r="O1314" s="275"/>
      <c r="P1314" s="275"/>
      <c r="Q1314" s="275"/>
      <c r="R1314" s="275"/>
      <c r="S1314" s="275"/>
      <c r="T1314" s="276"/>
      <c r="U1314" s="16"/>
      <c r="V1314" s="16"/>
      <c r="W1314" s="16"/>
      <c r="X1314" s="16"/>
      <c r="Y1314" s="16"/>
      <c r="Z1314" s="16"/>
      <c r="AA1314" s="16"/>
      <c r="AB1314" s="16"/>
      <c r="AC1314" s="16"/>
      <c r="AD1314" s="16"/>
      <c r="AE1314" s="16"/>
      <c r="AT1314" s="277" t="s">
        <v>178</v>
      </c>
      <c r="AU1314" s="277" t="s">
        <v>81</v>
      </c>
      <c r="AV1314" s="16" t="s">
        <v>188</v>
      </c>
      <c r="AW1314" s="16" t="s">
        <v>33</v>
      </c>
      <c r="AX1314" s="16" t="s">
        <v>71</v>
      </c>
      <c r="AY1314" s="277" t="s">
        <v>166</v>
      </c>
    </row>
    <row r="1315" s="13" customFormat="1">
      <c r="A1315" s="13"/>
      <c r="B1315" s="224"/>
      <c r="C1315" s="225"/>
      <c r="D1315" s="226" t="s">
        <v>178</v>
      </c>
      <c r="E1315" s="227" t="s">
        <v>19</v>
      </c>
      <c r="F1315" s="228" t="s">
        <v>348</v>
      </c>
      <c r="G1315" s="225"/>
      <c r="H1315" s="227" t="s">
        <v>19</v>
      </c>
      <c r="I1315" s="229"/>
      <c r="J1315" s="225"/>
      <c r="K1315" s="225"/>
      <c r="L1315" s="230"/>
      <c r="M1315" s="231"/>
      <c r="N1315" s="232"/>
      <c r="O1315" s="232"/>
      <c r="P1315" s="232"/>
      <c r="Q1315" s="232"/>
      <c r="R1315" s="232"/>
      <c r="S1315" s="232"/>
      <c r="T1315" s="23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4" t="s">
        <v>178</v>
      </c>
      <c r="AU1315" s="234" t="s">
        <v>81</v>
      </c>
      <c r="AV1315" s="13" t="s">
        <v>79</v>
      </c>
      <c r="AW1315" s="13" t="s">
        <v>33</v>
      </c>
      <c r="AX1315" s="13" t="s">
        <v>71</v>
      </c>
      <c r="AY1315" s="234" t="s">
        <v>166</v>
      </c>
    </row>
    <row r="1316" s="14" customFormat="1">
      <c r="A1316" s="14"/>
      <c r="B1316" s="235"/>
      <c r="C1316" s="236"/>
      <c r="D1316" s="226" t="s">
        <v>178</v>
      </c>
      <c r="E1316" s="237" t="s">
        <v>19</v>
      </c>
      <c r="F1316" s="238" t="s">
        <v>532</v>
      </c>
      <c r="G1316" s="236"/>
      <c r="H1316" s="239">
        <v>0.78000000000000003</v>
      </c>
      <c r="I1316" s="240"/>
      <c r="J1316" s="236"/>
      <c r="K1316" s="236"/>
      <c r="L1316" s="241"/>
      <c r="M1316" s="242"/>
      <c r="N1316" s="243"/>
      <c r="O1316" s="243"/>
      <c r="P1316" s="243"/>
      <c r="Q1316" s="243"/>
      <c r="R1316" s="243"/>
      <c r="S1316" s="243"/>
      <c r="T1316" s="244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45" t="s">
        <v>178</v>
      </c>
      <c r="AU1316" s="245" t="s">
        <v>81</v>
      </c>
      <c r="AV1316" s="14" t="s">
        <v>81</v>
      </c>
      <c r="AW1316" s="14" t="s">
        <v>33</v>
      </c>
      <c r="AX1316" s="14" t="s">
        <v>71</v>
      </c>
      <c r="AY1316" s="245" t="s">
        <v>166</v>
      </c>
    </row>
    <row r="1317" s="14" customFormat="1">
      <c r="A1317" s="14"/>
      <c r="B1317" s="235"/>
      <c r="C1317" s="236"/>
      <c r="D1317" s="226" t="s">
        <v>178</v>
      </c>
      <c r="E1317" s="237" t="s">
        <v>19</v>
      </c>
      <c r="F1317" s="238" t="s">
        <v>533</v>
      </c>
      <c r="G1317" s="236"/>
      <c r="H1317" s="239">
        <v>6.2930000000000001</v>
      </c>
      <c r="I1317" s="240"/>
      <c r="J1317" s="236"/>
      <c r="K1317" s="236"/>
      <c r="L1317" s="241"/>
      <c r="M1317" s="242"/>
      <c r="N1317" s="243"/>
      <c r="O1317" s="243"/>
      <c r="P1317" s="243"/>
      <c r="Q1317" s="243"/>
      <c r="R1317" s="243"/>
      <c r="S1317" s="243"/>
      <c r="T1317" s="244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45" t="s">
        <v>178</v>
      </c>
      <c r="AU1317" s="245" t="s">
        <v>81</v>
      </c>
      <c r="AV1317" s="14" t="s">
        <v>81</v>
      </c>
      <c r="AW1317" s="14" t="s">
        <v>33</v>
      </c>
      <c r="AX1317" s="14" t="s">
        <v>71</v>
      </c>
      <c r="AY1317" s="245" t="s">
        <v>166</v>
      </c>
    </row>
    <row r="1318" s="14" customFormat="1">
      <c r="A1318" s="14"/>
      <c r="B1318" s="235"/>
      <c r="C1318" s="236"/>
      <c r="D1318" s="226" t="s">
        <v>178</v>
      </c>
      <c r="E1318" s="237" t="s">
        <v>19</v>
      </c>
      <c r="F1318" s="238" t="s">
        <v>534</v>
      </c>
      <c r="G1318" s="236"/>
      <c r="H1318" s="239">
        <v>6.2930000000000001</v>
      </c>
      <c r="I1318" s="240"/>
      <c r="J1318" s="236"/>
      <c r="K1318" s="236"/>
      <c r="L1318" s="241"/>
      <c r="M1318" s="242"/>
      <c r="N1318" s="243"/>
      <c r="O1318" s="243"/>
      <c r="P1318" s="243"/>
      <c r="Q1318" s="243"/>
      <c r="R1318" s="243"/>
      <c r="S1318" s="243"/>
      <c r="T1318" s="244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45" t="s">
        <v>178</v>
      </c>
      <c r="AU1318" s="245" t="s">
        <v>81</v>
      </c>
      <c r="AV1318" s="14" t="s">
        <v>81</v>
      </c>
      <c r="AW1318" s="14" t="s">
        <v>33</v>
      </c>
      <c r="AX1318" s="14" t="s">
        <v>71</v>
      </c>
      <c r="AY1318" s="245" t="s">
        <v>166</v>
      </c>
    </row>
    <row r="1319" s="14" customFormat="1">
      <c r="A1319" s="14"/>
      <c r="B1319" s="235"/>
      <c r="C1319" s="236"/>
      <c r="D1319" s="226" t="s">
        <v>178</v>
      </c>
      <c r="E1319" s="237" t="s">
        <v>19</v>
      </c>
      <c r="F1319" s="238" t="s">
        <v>535</v>
      </c>
      <c r="G1319" s="236"/>
      <c r="H1319" s="239">
        <v>2.923</v>
      </c>
      <c r="I1319" s="240"/>
      <c r="J1319" s="236"/>
      <c r="K1319" s="236"/>
      <c r="L1319" s="241"/>
      <c r="M1319" s="242"/>
      <c r="N1319" s="243"/>
      <c r="O1319" s="243"/>
      <c r="P1319" s="243"/>
      <c r="Q1319" s="243"/>
      <c r="R1319" s="243"/>
      <c r="S1319" s="243"/>
      <c r="T1319" s="244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5" t="s">
        <v>178</v>
      </c>
      <c r="AU1319" s="245" t="s">
        <v>81</v>
      </c>
      <c r="AV1319" s="14" t="s">
        <v>81</v>
      </c>
      <c r="AW1319" s="14" t="s">
        <v>33</v>
      </c>
      <c r="AX1319" s="14" t="s">
        <v>71</v>
      </c>
      <c r="AY1319" s="245" t="s">
        <v>166</v>
      </c>
    </row>
    <row r="1320" s="16" customFormat="1">
      <c r="A1320" s="16"/>
      <c r="B1320" s="267"/>
      <c r="C1320" s="268"/>
      <c r="D1320" s="226" t="s">
        <v>178</v>
      </c>
      <c r="E1320" s="269" t="s">
        <v>19</v>
      </c>
      <c r="F1320" s="270" t="s">
        <v>466</v>
      </c>
      <c r="G1320" s="268"/>
      <c r="H1320" s="271">
        <v>16.289000000000001</v>
      </c>
      <c r="I1320" s="272"/>
      <c r="J1320" s="268"/>
      <c r="K1320" s="268"/>
      <c r="L1320" s="273"/>
      <c r="M1320" s="274"/>
      <c r="N1320" s="275"/>
      <c r="O1320" s="275"/>
      <c r="P1320" s="275"/>
      <c r="Q1320" s="275"/>
      <c r="R1320" s="275"/>
      <c r="S1320" s="275"/>
      <c r="T1320" s="276"/>
      <c r="U1320" s="16"/>
      <c r="V1320" s="16"/>
      <c r="W1320" s="16"/>
      <c r="X1320" s="16"/>
      <c r="Y1320" s="16"/>
      <c r="Z1320" s="16"/>
      <c r="AA1320" s="16"/>
      <c r="AB1320" s="16"/>
      <c r="AC1320" s="16"/>
      <c r="AD1320" s="16"/>
      <c r="AE1320" s="16"/>
      <c r="AT1320" s="277" t="s">
        <v>178</v>
      </c>
      <c r="AU1320" s="277" t="s">
        <v>81</v>
      </c>
      <c r="AV1320" s="16" t="s">
        <v>188</v>
      </c>
      <c r="AW1320" s="16" t="s">
        <v>33</v>
      </c>
      <c r="AX1320" s="16" t="s">
        <v>71</v>
      </c>
      <c r="AY1320" s="277" t="s">
        <v>166</v>
      </c>
    </row>
    <row r="1321" s="15" customFormat="1">
      <c r="A1321" s="15"/>
      <c r="B1321" s="246"/>
      <c r="C1321" s="247"/>
      <c r="D1321" s="226" t="s">
        <v>178</v>
      </c>
      <c r="E1321" s="248" t="s">
        <v>19</v>
      </c>
      <c r="F1321" s="249" t="s">
        <v>183</v>
      </c>
      <c r="G1321" s="247"/>
      <c r="H1321" s="250">
        <v>75.809000000000012</v>
      </c>
      <c r="I1321" s="251"/>
      <c r="J1321" s="247"/>
      <c r="K1321" s="247"/>
      <c r="L1321" s="252"/>
      <c r="M1321" s="253"/>
      <c r="N1321" s="254"/>
      <c r="O1321" s="254"/>
      <c r="P1321" s="254"/>
      <c r="Q1321" s="254"/>
      <c r="R1321" s="254"/>
      <c r="S1321" s="254"/>
      <c r="T1321" s="255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56" t="s">
        <v>178</v>
      </c>
      <c r="AU1321" s="256" t="s">
        <v>81</v>
      </c>
      <c r="AV1321" s="15" t="s">
        <v>175</v>
      </c>
      <c r="AW1321" s="15" t="s">
        <v>33</v>
      </c>
      <c r="AX1321" s="15" t="s">
        <v>79</v>
      </c>
      <c r="AY1321" s="256" t="s">
        <v>166</v>
      </c>
    </row>
    <row r="1322" s="2" customFormat="1" ht="24.15" customHeight="1">
      <c r="A1322" s="40"/>
      <c r="B1322" s="41"/>
      <c r="C1322" s="206" t="s">
        <v>740</v>
      </c>
      <c r="D1322" s="206" t="s">
        <v>170</v>
      </c>
      <c r="E1322" s="207" t="s">
        <v>1279</v>
      </c>
      <c r="F1322" s="208" t="s">
        <v>1280</v>
      </c>
      <c r="G1322" s="209" t="s">
        <v>199</v>
      </c>
      <c r="H1322" s="210">
        <v>65.159999999999997</v>
      </c>
      <c r="I1322" s="211"/>
      <c r="J1322" s="212">
        <f>ROUND(I1322*H1322,2)</f>
        <v>0</v>
      </c>
      <c r="K1322" s="208" t="s">
        <v>174</v>
      </c>
      <c r="L1322" s="46"/>
      <c r="M1322" s="213" t="s">
        <v>19</v>
      </c>
      <c r="N1322" s="214" t="s">
        <v>42</v>
      </c>
      <c r="O1322" s="86"/>
      <c r="P1322" s="215">
        <f>O1322*H1322</f>
        <v>0</v>
      </c>
      <c r="Q1322" s="215">
        <v>0.00033159999999999998</v>
      </c>
      <c r="R1322" s="215">
        <f>Q1322*H1322</f>
        <v>0.021607055999999999</v>
      </c>
      <c r="S1322" s="215">
        <v>0</v>
      </c>
      <c r="T1322" s="216">
        <f>S1322*H1322</f>
        <v>0</v>
      </c>
      <c r="U1322" s="40"/>
      <c r="V1322" s="40"/>
      <c r="W1322" s="40"/>
      <c r="X1322" s="40"/>
      <c r="Y1322" s="40"/>
      <c r="Z1322" s="40"/>
      <c r="AA1322" s="40"/>
      <c r="AB1322" s="40"/>
      <c r="AC1322" s="40"/>
      <c r="AD1322" s="40"/>
      <c r="AE1322" s="40"/>
      <c r="AR1322" s="217" t="s">
        <v>208</v>
      </c>
      <c r="AT1322" s="217" t="s">
        <v>170</v>
      </c>
      <c r="AU1322" s="217" t="s">
        <v>81</v>
      </c>
      <c r="AY1322" s="19" t="s">
        <v>166</v>
      </c>
      <c r="BE1322" s="218">
        <f>IF(N1322="základní",J1322,0)</f>
        <v>0</v>
      </c>
      <c r="BF1322" s="218">
        <f>IF(N1322="snížená",J1322,0)</f>
        <v>0</v>
      </c>
      <c r="BG1322" s="218">
        <f>IF(N1322="zákl. přenesená",J1322,0)</f>
        <v>0</v>
      </c>
      <c r="BH1322" s="218">
        <f>IF(N1322="sníž. přenesená",J1322,0)</f>
        <v>0</v>
      </c>
      <c r="BI1322" s="218">
        <f>IF(N1322="nulová",J1322,0)</f>
        <v>0</v>
      </c>
      <c r="BJ1322" s="19" t="s">
        <v>79</v>
      </c>
      <c r="BK1322" s="218">
        <f>ROUND(I1322*H1322,2)</f>
        <v>0</v>
      </c>
      <c r="BL1322" s="19" t="s">
        <v>208</v>
      </c>
      <c r="BM1322" s="217" t="s">
        <v>1281</v>
      </c>
    </row>
    <row r="1323" s="2" customFormat="1">
      <c r="A1323" s="40"/>
      <c r="B1323" s="41"/>
      <c r="C1323" s="42"/>
      <c r="D1323" s="219" t="s">
        <v>176</v>
      </c>
      <c r="E1323" s="42"/>
      <c r="F1323" s="220" t="s">
        <v>1282</v>
      </c>
      <c r="G1323" s="42"/>
      <c r="H1323" s="42"/>
      <c r="I1323" s="221"/>
      <c r="J1323" s="42"/>
      <c r="K1323" s="42"/>
      <c r="L1323" s="46"/>
      <c r="M1323" s="222"/>
      <c r="N1323" s="223"/>
      <c r="O1323" s="86"/>
      <c r="P1323" s="86"/>
      <c r="Q1323" s="86"/>
      <c r="R1323" s="86"/>
      <c r="S1323" s="86"/>
      <c r="T1323" s="87"/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T1323" s="19" t="s">
        <v>176</v>
      </c>
      <c r="AU1323" s="19" t="s">
        <v>81</v>
      </c>
    </row>
    <row r="1324" s="13" customFormat="1">
      <c r="A1324" s="13"/>
      <c r="B1324" s="224"/>
      <c r="C1324" s="225"/>
      <c r="D1324" s="226" t="s">
        <v>178</v>
      </c>
      <c r="E1324" s="227" t="s">
        <v>19</v>
      </c>
      <c r="F1324" s="228" t="s">
        <v>179</v>
      </c>
      <c r="G1324" s="225"/>
      <c r="H1324" s="227" t="s">
        <v>19</v>
      </c>
      <c r="I1324" s="229"/>
      <c r="J1324" s="225"/>
      <c r="K1324" s="225"/>
      <c r="L1324" s="230"/>
      <c r="M1324" s="231"/>
      <c r="N1324" s="232"/>
      <c r="O1324" s="232"/>
      <c r="P1324" s="232"/>
      <c r="Q1324" s="232"/>
      <c r="R1324" s="232"/>
      <c r="S1324" s="232"/>
      <c r="T1324" s="23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4" t="s">
        <v>178</v>
      </c>
      <c r="AU1324" s="234" t="s">
        <v>81</v>
      </c>
      <c r="AV1324" s="13" t="s">
        <v>79</v>
      </c>
      <c r="AW1324" s="13" t="s">
        <v>33</v>
      </c>
      <c r="AX1324" s="13" t="s">
        <v>71</v>
      </c>
      <c r="AY1324" s="234" t="s">
        <v>166</v>
      </c>
    </row>
    <row r="1325" s="13" customFormat="1">
      <c r="A1325" s="13"/>
      <c r="B1325" s="224"/>
      <c r="C1325" s="225"/>
      <c r="D1325" s="226" t="s">
        <v>178</v>
      </c>
      <c r="E1325" s="227" t="s">
        <v>19</v>
      </c>
      <c r="F1325" s="228" t="s">
        <v>181</v>
      </c>
      <c r="G1325" s="225"/>
      <c r="H1325" s="227" t="s">
        <v>19</v>
      </c>
      <c r="I1325" s="229"/>
      <c r="J1325" s="225"/>
      <c r="K1325" s="225"/>
      <c r="L1325" s="230"/>
      <c r="M1325" s="231"/>
      <c r="N1325" s="232"/>
      <c r="O1325" s="232"/>
      <c r="P1325" s="232"/>
      <c r="Q1325" s="232"/>
      <c r="R1325" s="232"/>
      <c r="S1325" s="232"/>
      <c r="T1325" s="23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4" t="s">
        <v>178</v>
      </c>
      <c r="AU1325" s="234" t="s">
        <v>81</v>
      </c>
      <c r="AV1325" s="13" t="s">
        <v>79</v>
      </c>
      <c r="AW1325" s="13" t="s">
        <v>33</v>
      </c>
      <c r="AX1325" s="13" t="s">
        <v>71</v>
      </c>
      <c r="AY1325" s="234" t="s">
        <v>166</v>
      </c>
    </row>
    <row r="1326" s="14" customFormat="1">
      <c r="A1326" s="14"/>
      <c r="B1326" s="235"/>
      <c r="C1326" s="236"/>
      <c r="D1326" s="226" t="s">
        <v>178</v>
      </c>
      <c r="E1326" s="237" t="s">
        <v>19</v>
      </c>
      <c r="F1326" s="238" t="s">
        <v>1283</v>
      </c>
      <c r="G1326" s="236"/>
      <c r="H1326" s="239">
        <v>3.1200000000000001</v>
      </c>
      <c r="I1326" s="240"/>
      <c r="J1326" s="236"/>
      <c r="K1326" s="236"/>
      <c r="L1326" s="241"/>
      <c r="M1326" s="242"/>
      <c r="N1326" s="243"/>
      <c r="O1326" s="243"/>
      <c r="P1326" s="243"/>
      <c r="Q1326" s="243"/>
      <c r="R1326" s="243"/>
      <c r="S1326" s="243"/>
      <c r="T1326" s="244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45" t="s">
        <v>178</v>
      </c>
      <c r="AU1326" s="245" t="s">
        <v>81</v>
      </c>
      <c r="AV1326" s="14" t="s">
        <v>81</v>
      </c>
      <c r="AW1326" s="14" t="s">
        <v>33</v>
      </c>
      <c r="AX1326" s="14" t="s">
        <v>71</v>
      </c>
      <c r="AY1326" s="245" t="s">
        <v>166</v>
      </c>
    </row>
    <row r="1327" s="14" customFormat="1">
      <c r="A1327" s="14"/>
      <c r="B1327" s="235"/>
      <c r="C1327" s="236"/>
      <c r="D1327" s="226" t="s">
        <v>178</v>
      </c>
      <c r="E1327" s="237" t="s">
        <v>19</v>
      </c>
      <c r="F1327" s="238" t="s">
        <v>1284</v>
      </c>
      <c r="G1327" s="236"/>
      <c r="H1327" s="239">
        <v>25.170000000000002</v>
      </c>
      <c r="I1327" s="240"/>
      <c r="J1327" s="236"/>
      <c r="K1327" s="236"/>
      <c r="L1327" s="241"/>
      <c r="M1327" s="242"/>
      <c r="N1327" s="243"/>
      <c r="O1327" s="243"/>
      <c r="P1327" s="243"/>
      <c r="Q1327" s="243"/>
      <c r="R1327" s="243"/>
      <c r="S1327" s="243"/>
      <c r="T1327" s="244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45" t="s">
        <v>178</v>
      </c>
      <c r="AU1327" s="245" t="s">
        <v>81</v>
      </c>
      <c r="AV1327" s="14" t="s">
        <v>81</v>
      </c>
      <c r="AW1327" s="14" t="s">
        <v>33</v>
      </c>
      <c r="AX1327" s="14" t="s">
        <v>71</v>
      </c>
      <c r="AY1327" s="245" t="s">
        <v>166</v>
      </c>
    </row>
    <row r="1328" s="14" customFormat="1">
      <c r="A1328" s="14"/>
      <c r="B1328" s="235"/>
      <c r="C1328" s="236"/>
      <c r="D1328" s="226" t="s">
        <v>178</v>
      </c>
      <c r="E1328" s="237" t="s">
        <v>19</v>
      </c>
      <c r="F1328" s="238" t="s">
        <v>1285</v>
      </c>
      <c r="G1328" s="236"/>
      <c r="H1328" s="239">
        <v>25.170000000000002</v>
      </c>
      <c r="I1328" s="240"/>
      <c r="J1328" s="236"/>
      <c r="K1328" s="236"/>
      <c r="L1328" s="241"/>
      <c r="M1328" s="242"/>
      <c r="N1328" s="243"/>
      <c r="O1328" s="243"/>
      <c r="P1328" s="243"/>
      <c r="Q1328" s="243"/>
      <c r="R1328" s="243"/>
      <c r="S1328" s="243"/>
      <c r="T1328" s="244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45" t="s">
        <v>178</v>
      </c>
      <c r="AU1328" s="245" t="s">
        <v>81</v>
      </c>
      <c r="AV1328" s="14" t="s">
        <v>81</v>
      </c>
      <c r="AW1328" s="14" t="s">
        <v>33</v>
      </c>
      <c r="AX1328" s="14" t="s">
        <v>71</v>
      </c>
      <c r="AY1328" s="245" t="s">
        <v>166</v>
      </c>
    </row>
    <row r="1329" s="14" customFormat="1">
      <c r="A1329" s="14"/>
      <c r="B1329" s="235"/>
      <c r="C1329" s="236"/>
      <c r="D1329" s="226" t="s">
        <v>178</v>
      </c>
      <c r="E1329" s="237" t="s">
        <v>19</v>
      </c>
      <c r="F1329" s="238" t="s">
        <v>1286</v>
      </c>
      <c r="G1329" s="236"/>
      <c r="H1329" s="239">
        <v>11.699999999999999</v>
      </c>
      <c r="I1329" s="240"/>
      <c r="J1329" s="236"/>
      <c r="K1329" s="236"/>
      <c r="L1329" s="241"/>
      <c r="M1329" s="242"/>
      <c r="N1329" s="243"/>
      <c r="O1329" s="243"/>
      <c r="P1329" s="243"/>
      <c r="Q1329" s="243"/>
      <c r="R1329" s="243"/>
      <c r="S1329" s="243"/>
      <c r="T1329" s="244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45" t="s">
        <v>178</v>
      </c>
      <c r="AU1329" s="245" t="s">
        <v>81</v>
      </c>
      <c r="AV1329" s="14" t="s">
        <v>81</v>
      </c>
      <c r="AW1329" s="14" t="s">
        <v>33</v>
      </c>
      <c r="AX1329" s="14" t="s">
        <v>71</v>
      </c>
      <c r="AY1329" s="245" t="s">
        <v>166</v>
      </c>
    </row>
    <row r="1330" s="15" customFormat="1">
      <c r="A1330" s="15"/>
      <c r="B1330" s="246"/>
      <c r="C1330" s="247"/>
      <c r="D1330" s="226" t="s">
        <v>178</v>
      </c>
      <c r="E1330" s="248" t="s">
        <v>19</v>
      </c>
      <c r="F1330" s="249" t="s">
        <v>183</v>
      </c>
      <c r="G1330" s="247"/>
      <c r="H1330" s="250">
        <v>65.160000000000011</v>
      </c>
      <c r="I1330" s="251"/>
      <c r="J1330" s="247"/>
      <c r="K1330" s="247"/>
      <c r="L1330" s="252"/>
      <c r="M1330" s="253"/>
      <c r="N1330" s="254"/>
      <c r="O1330" s="254"/>
      <c r="P1330" s="254"/>
      <c r="Q1330" s="254"/>
      <c r="R1330" s="254"/>
      <c r="S1330" s="254"/>
      <c r="T1330" s="255"/>
      <c r="U1330" s="15"/>
      <c r="V1330" s="15"/>
      <c r="W1330" s="15"/>
      <c r="X1330" s="15"/>
      <c r="Y1330" s="15"/>
      <c r="Z1330" s="15"/>
      <c r="AA1330" s="15"/>
      <c r="AB1330" s="15"/>
      <c r="AC1330" s="15"/>
      <c r="AD1330" s="15"/>
      <c r="AE1330" s="15"/>
      <c r="AT1330" s="256" t="s">
        <v>178</v>
      </c>
      <c r="AU1330" s="256" t="s">
        <v>81</v>
      </c>
      <c r="AV1330" s="15" t="s">
        <v>175</v>
      </c>
      <c r="AW1330" s="15" t="s">
        <v>33</v>
      </c>
      <c r="AX1330" s="15" t="s">
        <v>79</v>
      </c>
      <c r="AY1330" s="256" t="s">
        <v>166</v>
      </c>
    </row>
    <row r="1331" s="2" customFormat="1" ht="16.5" customHeight="1">
      <c r="A1331" s="40"/>
      <c r="B1331" s="41"/>
      <c r="C1331" s="206" t="s">
        <v>1287</v>
      </c>
      <c r="D1331" s="206" t="s">
        <v>170</v>
      </c>
      <c r="E1331" s="207" t="s">
        <v>1288</v>
      </c>
      <c r="F1331" s="208" t="s">
        <v>1289</v>
      </c>
      <c r="G1331" s="209" t="s">
        <v>199</v>
      </c>
      <c r="H1331" s="210">
        <v>229.62299999999999</v>
      </c>
      <c r="I1331" s="211"/>
      <c r="J1331" s="212">
        <f>ROUND(I1331*H1331,2)</f>
        <v>0</v>
      </c>
      <c r="K1331" s="208" t="s">
        <v>174</v>
      </c>
      <c r="L1331" s="46"/>
      <c r="M1331" s="213" t="s">
        <v>19</v>
      </c>
      <c r="N1331" s="214" t="s">
        <v>42</v>
      </c>
      <c r="O1331" s="86"/>
      <c r="P1331" s="215">
        <f>O1331*H1331</f>
        <v>0</v>
      </c>
      <c r="Q1331" s="215">
        <v>0.00020799999999999999</v>
      </c>
      <c r="R1331" s="215">
        <f>Q1331*H1331</f>
        <v>0.047761583999999996</v>
      </c>
      <c r="S1331" s="215">
        <v>0</v>
      </c>
      <c r="T1331" s="216">
        <f>S1331*H1331</f>
        <v>0</v>
      </c>
      <c r="U1331" s="40"/>
      <c r="V1331" s="40"/>
      <c r="W1331" s="40"/>
      <c r="X1331" s="40"/>
      <c r="Y1331" s="40"/>
      <c r="Z1331" s="40"/>
      <c r="AA1331" s="40"/>
      <c r="AB1331" s="40"/>
      <c r="AC1331" s="40"/>
      <c r="AD1331" s="40"/>
      <c r="AE1331" s="40"/>
      <c r="AR1331" s="217" t="s">
        <v>208</v>
      </c>
      <c r="AT1331" s="217" t="s">
        <v>170</v>
      </c>
      <c r="AU1331" s="217" t="s">
        <v>81</v>
      </c>
      <c r="AY1331" s="19" t="s">
        <v>166</v>
      </c>
      <c r="BE1331" s="218">
        <f>IF(N1331="základní",J1331,0)</f>
        <v>0</v>
      </c>
      <c r="BF1331" s="218">
        <f>IF(N1331="snížená",J1331,0)</f>
        <v>0</v>
      </c>
      <c r="BG1331" s="218">
        <f>IF(N1331="zákl. přenesená",J1331,0)</f>
        <v>0</v>
      </c>
      <c r="BH1331" s="218">
        <f>IF(N1331="sníž. přenesená",J1331,0)</f>
        <v>0</v>
      </c>
      <c r="BI1331" s="218">
        <f>IF(N1331="nulová",J1331,0)</f>
        <v>0</v>
      </c>
      <c r="BJ1331" s="19" t="s">
        <v>79</v>
      </c>
      <c r="BK1331" s="218">
        <f>ROUND(I1331*H1331,2)</f>
        <v>0</v>
      </c>
      <c r="BL1331" s="19" t="s">
        <v>208</v>
      </c>
      <c r="BM1331" s="217" t="s">
        <v>1290</v>
      </c>
    </row>
    <row r="1332" s="2" customFormat="1">
      <c r="A1332" s="40"/>
      <c r="B1332" s="41"/>
      <c r="C1332" s="42"/>
      <c r="D1332" s="219" t="s">
        <v>176</v>
      </c>
      <c r="E1332" s="42"/>
      <c r="F1332" s="220" t="s">
        <v>1291</v>
      </c>
      <c r="G1332" s="42"/>
      <c r="H1332" s="42"/>
      <c r="I1332" s="221"/>
      <c r="J1332" s="42"/>
      <c r="K1332" s="42"/>
      <c r="L1332" s="46"/>
      <c r="M1332" s="222"/>
      <c r="N1332" s="223"/>
      <c r="O1332" s="86"/>
      <c r="P1332" s="86"/>
      <c r="Q1332" s="86"/>
      <c r="R1332" s="86"/>
      <c r="S1332" s="86"/>
      <c r="T1332" s="87"/>
      <c r="U1332" s="40"/>
      <c r="V1332" s="40"/>
      <c r="W1332" s="40"/>
      <c r="X1332" s="40"/>
      <c r="Y1332" s="40"/>
      <c r="Z1332" s="40"/>
      <c r="AA1332" s="40"/>
      <c r="AB1332" s="40"/>
      <c r="AC1332" s="40"/>
      <c r="AD1332" s="40"/>
      <c r="AE1332" s="40"/>
      <c r="AT1332" s="19" t="s">
        <v>176</v>
      </c>
      <c r="AU1332" s="19" t="s">
        <v>81</v>
      </c>
    </row>
    <row r="1333" s="13" customFormat="1">
      <c r="A1333" s="13"/>
      <c r="B1333" s="224"/>
      <c r="C1333" s="225"/>
      <c r="D1333" s="226" t="s">
        <v>178</v>
      </c>
      <c r="E1333" s="227" t="s">
        <v>19</v>
      </c>
      <c r="F1333" s="228" t="s">
        <v>179</v>
      </c>
      <c r="G1333" s="225"/>
      <c r="H1333" s="227" t="s">
        <v>19</v>
      </c>
      <c r="I1333" s="229"/>
      <c r="J1333" s="225"/>
      <c r="K1333" s="225"/>
      <c r="L1333" s="230"/>
      <c r="M1333" s="231"/>
      <c r="N1333" s="232"/>
      <c r="O1333" s="232"/>
      <c r="P1333" s="232"/>
      <c r="Q1333" s="232"/>
      <c r="R1333" s="232"/>
      <c r="S1333" s="232"/>
      <c r="T1333" s="23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4" t="s">
        <v>178</v>
      </c>
      <c r="AU1333" s="234" t="s">
        <v>81</v>
      </c>
      <c r="AV1333" s="13" t="s">
        <v>79</v>
      </c>
      <c r="AW1333" s="13" t="s">
        <v>33</v>
      </c>
      <c r="AX1333" s="13" t="s">
        <v>71</v>
      </c>
      <c r="AY1333" s="234" t="s">
        <v>166</v>
      </c>
    </row>
    <row r="1334" s="13" customFormat="1">
      <c r="A1334" s="13"/>
      <c r="B1334" s="224"/>
      <c r="C1334" s="225"/>
      <c r="D1334" s="226" t="s">
        <v>178</v>
      </c>
      <c r="E1334" s="227" t="s">
        <v>19</v>
      </c>
      <c r="F1334" s="228" t="s">
        <v>181</v>
      </c>
      <c r="G1334" s="225"/>
      <c r="H1334" s="227" t="s">
        <v>19</v>
      </c>
      <c r="I1334" s="229"/>
      <c r="J1334" s="225"/>
      <c r="K1334" s="225"/>
      <c r="L1334" s="230"/>
      <c r="M1334" s="231"/>
      <c r="N1334" s="232"/>
      <c r="O1334" s="232"/>
      <c r="P1334" s="232"/>
      <c r="Q1334" s="232"/>
      <c r="R1334" s="232"/>
      <c r="S1334" s="232"/>
      <c r="T1334" s="233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4" t="s">
        <v>178</v>
      </c>
      <c r="AU1334" s="234" t="s">
        <v>81</v>
      </c>
      <c r="AV1334" s="13" t="s">
        <v>79</v>
      </c>
      <c r="AW1334" s="13" t="s">
        <v>33</v>
      </c>
      <c r="AX1334" s="13" t="s">
        <v>71</v>
      </c>
      <c r="AY1334" s="234" t="s">
        <v>166</v>
      </c>
    </row>
    <row r="1335" s="13" customFormat="1">
      <c r="A1335" s="13"/>
      <c r="B1335" s="224"/>
      <c r="C1335" s="225"/>
      <c r="D1335" s="226" t="s">
        <v>178</v>
      </c>
      <c r="E1335" s="227" t="s">
        <v>19</v>
      </c>
      <c r="F1335" s="228" t="s">
        <v>1037</v>
      </c>
      <c r="G1335" s="225"/>
      <c r="H1335" s="227" t="s">
        <v>19</v>
      </c>
      <c r="I1335" s="229"/>
      <c r="J1335" s="225"/>
      <c r="K1335" s="225"/>
      <c r="L1335" s="230"/>
      <c r="M1335" s="231"/>
      <c r="N1335" s="232"/>
      <c r="O1335" s="232"/>
      <c r="P1335" s="232"/>
      <c r="Q1335" s="232"/>
      <c r="R1335" s="232"/>
      <c r="S1335" s="232"/>
      <c r="T1335" s="233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4" t="s">
        <v>178</v>
      </c>
      <c r="AU1335" s="234" t="s">
        <v>81</v>
      </c>
      <c r="AV1335" s="13" t="s">
        <v>79</v>
      </c>
      <c r="AW1335" s="13" t="s">
        <v>33</v>
      </c>
      <c r="AX1335" s="13" t="s">
        <v>71</v>
      </c>
      <c r="AY1335" s="234" t="s">
        <v>166</v>
      </c>
    </row>
    <row r="1336" s="14" customFormat="1">
      <c r="A1336" s="14"/>
      <c r="B1336" s="235"/>
      <c r="C1336" s="236"/>
      <c r="D1336" s="226" t="s">
        <v>178</v>
      </c>
      <c r="E1336" s="237" t="s">
        <v>19</v>
      </c>
      <c r="F1336" s="238" t="s">
        <v>1038</v>
      </c>
      <c r="G1336" s="236"/>
      <c r="H1336" s="239">
        <v>7.5629999999999997</v>
      </c>
      <c r="I1336" s="240"/>
      <c r="J1336" s="236"/>
      <c r="K1336" s="236"/>
      <c r="L1336" s="241"/>
      <c r="M1336" s="242"/>
      <c r="N1336" s="243"/>
      <c r="O1336" s="243"/>
      <c r="P1336" s="243"/>
      <c r="Q1336" s="243"/>
      <c r="R1336" s="243"/>
      <c r="S1336" s="243"/>
      <c r="T1336" s="244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45" t="s">
        <v>178</v>
      </c>
      <c r="AU1336" s="245" t="s">
        <v>81</v>
      </c>
      <c r="AV1336" s="14" t="s">
        <v>81</v>
      </c>
      <c r="AW1336" s="14" t="s">
        <v>33</v>
      </c>
      <c r="AX1336" s="14" t="s">
        <v>71</v>
      </c>
      <c r="AY1336" s="245" t="s">
        <v>166</v>
      </c>
    </row>
    <row r="1337" s="14" customFormat="1">
      <c r="A1337" s="14"/>
      <c r="B1337" s="235"/>
      <c r="C1337" s="236"/>
      <c r="D1337" s="226" t="s">
        <v>178</v>
      </c>
      <c r="E1337" s="237" t="s">
        <v>19</v>
      </c>
      <c r="F1337" s="238" t="s">
        <v>1292</v>
      </c>
      <c r="G1337" s="236"/>
      <c r="H1337" s="239">
        <v>17.399999999999999</v>
      </c>
      <c r="I1337" s="240"/>
      <c r="J1337" s="236"/>
      <c r="K1337" s="236"/>
      <c r="L1337" s="241"/>
      <c r="M1337" s="242"/>
      <c r="N1337" s="243"/>
      <c r="O1337" s="243"/>
      <c r="P1337" s="243"/>
      <c r="Q1337" s="243"/>
      <c r="R1337" s="243"/>
      <c r="S1337" s="243"/>
      <c r="T1337" s="244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45" t="s">
        <v>178</v>
      </c>
      <c r="AU1337" s="245" t="s">
        <v>81</v>
      </c>
      <c r="AV1337" s="14" t="s">
        <v>81</v>
      </c>
      <c r="AW1337" s="14" t="s">
        <v>33</v>
      </c>
      <c r="AX1337" s="14" t="s">
        <v>71</v>
      </c>
      <c r="AY1337" s="245" t="s">
        <v>166</v>
      </c>
    </row>
    <row r="1338" s="16" customFormat="1">
      <c r="A1338" s="16"/>
      <c r="B1338" s="267"/>
      <c r="C1338" s="268"/>
      <c r="D1338" s="226" t="s">
        <v>178</v>
      </c>
      <c r="E1338" s="269" t="s">
        <v>19</v>
      </c>
      <c r="F1338" s="270" t="s">
        <v>466</v>
      </c>
      <c r="G1338" s="268"/>
      <c r="H1338" s="271">
        <v>24.962999999999997</v>
      </c>
      <c r="I1338" s="272"/>
      <c r="J1338" s="268"/>
      <c r="K1338" s="268"/>
      <c r="L1338" s="273"/>
      <c r="M1338" s="274"/>
      <c r="N1338" s="275"/>
      <c r="O1338" s="275"/>
      <c r="P1338" s="275"/>
      <c r="Q1338" s="275"/>
      <c r="R1338" s="275"/>
      <c r="S1338" s="275"/>
      <c r="T1338" s="276"/>
      <c r="U1338" s="16"/>
      <c r="V1338" s="16"/>
      <c r="W1338" s="16"/>
      <c r="X1338" s="16"/>
      <c r="Y1338" s="16"/>
      <c r="Z1338" s="16"/>
      <c r="AA1338" s="16"/>
      <c r="AB1338" s="16"/>
      <c r="AC1338" s="16"/>
      <c r="AD1338" s="16"/>
      <c r="AE1338" s="16"/>
      <c r="AT1338" s="277" t="s">
        <v>178</v>
      </c>
      <c r="AU1338" s="277" t="s">
        <v>81</v>
      </c>
      <c r="AV1338" s="16" t="s">
        <v>188</v>
      </c>
      <c r="AW1338" s="16" t="s">
        <v>33</v>
      </c>
      <c r="AX1338" s="16" t="s">
        <v>71</v>
      </c>
      <c r="AY1338" s="277" t="s">
        <v>166</v>
      </c>
    </row>
    <row r="1339" s="13" customFormat="1">
      <c r="A1339" s="13"/>
      <c r="B1339" s="224"/>
      <c r="C1339" s="225"/>
      <c r="D1339" s="226" t="s">
        <v>178</v>
      </c>
      <c r="E1339" s="227" t="s">
        <v>19</v>
      </c>
      <c r="F1339" s="228" t="s">
        <v>586</v>
      </c>
      <c r="G1339" s="225"/>
      <c r="H1339" s="227" t="s">
        <v>19</v>
      </c>
      <c r="I1339" s="229"/>
      <c r="J1339" s="225"/>
      <c r="K1339" s="225"/>
      <c r="L1339" s="230"/>
      <c r="M1339" s="231"/>
      <c r="N1339" s="232"/>
      <c r="O1339" s="232"/>
      <c r="P1339" s="232"/>
      <c r="Q1339" s="232"/>
      <c r="R1339" s="232"/>
      <c r="S1339" s="232"/>
      <c r="T1339" s="233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4" t="s">
        <v>178</v>
      </c>
      <c r="AU1339" s="234" t="s">
        <v>81</v>
      </c>
      <c r="AV1339" s="13" t="s">
        <v>79</v>
      </c>
      <c r="AW1339" s="13" t="s">
        <v>33</v>
      </c>
      <c r="AX1339" s="13" t="s">
        <v>71</v>
      </c>
      <c r="AY1339" s="234" t="s">
        <v>166</v>
      </c>
    </row>
    <row r="1340" s="14" customFormat="1">
      <c r="A1340" s="14"/>
      <c r="B1340" s="235"/>
      <c r="C1340" s="236"/>
      <c r="D1340" s="226" t="s">
        <v>178</v>
      </c>
      <c r="E1340" s="237" t="s">
        <v>19</v>
      </c>
      <c r="F1340" s="238" t="s">
        <v>587</v>
      </c>
      <c r="G1340" s="236"/>
      <c r="H1340" s="239">
        <v>121.51000000000001</v>
      </c>
      <c r="I1340" s="240"/>
      <c r="J1340" s="236"/>
      <c r="K1340" s="236"/>
      <c r="L1340" s="241"/>
      <c r="M1340" s="242"/>
      <c r="N1340" s="243"/>
      <c r="O1340" s="243"/>
      <c r="P1340" s="243"/>
      <c r="Q1340" s="243"/>
      <c r="R1340" s="243"/>
      <c r="S1340" s="243"/>
      <c r="T1340" s="244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45" t="s">
        <v>178</v>
      </c>
      <c r="AU1340" s="245" t="s">
        <v>81</v>
      </c>
      <c r="AV1340" s="14" t="s">
        <v>81</v>
      </c>
      <c r="AW1340" s="14" t="s">
        <v>33</v>
      </c>
      <c r="AX1340" s="14" t="s">
        <v>71</v>
      </c>
      <c r="AY1340" s="245" t="s">
        <v>166</v>
      </c>
    </row>
    <row r="1341" s="14" customFormat="1">
      <c r="A1341" s="14"/>
      <c r="B1341" s="235"/>
      <c r="C1341" s="236"/>
      <c r="D1341" s="226" t="s">
        <v>178</v>
      </c>
      <c r="E1341" s="237" t="s">
        <v>19</v>
      </c>
      <c r="F1341" s="238" t="s">
        <v>588</v>
      </c>
      <c r="G1341" s="236"/>
      <c r="H1341" s="239">
        <v>83.150000000000006</v>
      </c>
      <c r="I1341" s="240"/>
      <c r="J1341" s="236"/>
      <c r="K1341" s="236"/>
      <c r="L1341" s="241"/>
      <c r="M1341" s="242"/>
      <c r="N1341" s="243"/>
      <c r="O1341" s="243"/>
      <c r="P1341" s="243"/>
      <c r="Q1341" s="243"/>
      <c r="R1341" s="243"/>
      <c r="S1341" s="243"/>
      <c r="T1341" s="244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45" t="s">
        <v>178</v>
      </c>
      <c r="AU1341" s="245" t="s">
        <v>81</v>
      </c>
      <c r="AV1341" s="14" t="s">
        <v>81</v>
      </c>
      <c r="AW1341" s="14" t="s">
        <v>33</v>
      </c>
      <c r="AX1341" s="14" t="s">
        <v>71</v>
      </c>
      <c r="AY1341" s="245" t="s">
        <v>166</v>
      </c>
    </row>
    <row r="1342" s="16" customFormat="1">
      <c r="A1342" s="16"/>
      <c r="B1342" s="267"/>
      <c r="C1342" s="268"/>
      <c r="D1342" s="226" t="s">
        <v>178</v>
      </c>
      <c r="E1342" s="269" t="s">
        <v>19</v>
      </c>
      <c r="F1342" s="270" t="s">
        <v>466</v>
      </c>
      <c r="G1342" s="268"/>
      <c r="H1342" s="271">
        <v>204.66000000000003</v>
      </c>
      <c r="I1342" s="272"/>
      <c r="J1342" s="268"/>
      <c r="K1342" s="268"/>
      <c r="L1342" s="273"/>
      <c r="M1342" s="274"/>
      <c r="N1342" s="275"/>
      <c r="O1342" s="275"/>
      <c r="P1342" s="275"/>
      <c r="Q1342" s="275"/>
      <c r="R1342" s="275"/>
      <c r="S1342" s="275"/>
      <c r="T1342" s="276"/>
      <c r="U1342" s="16"/>
      <c r="V1342" s="16"/>
      <c r="W1342" s="16"/>
      <c r="X1342" s="16"/>
      <c r="Y1342" s="16"/>
      <c r="Z1342" s="16"/>
      <c r="AA1342" s="16"/>
      <c r="AB1342" s="16"/>
      <c r="AC1342" s="16"/>
      <c r="AD1342" s="16"/>
      <c r="AE1342" s="16"/>
      <c r="AT1342" s="277" t="s">
        <v>178</v>
      </c>
      <c r="AU1342" s="277" t="s">
        <v>81</v>
      </c>
      <c r="AV1342" s="16" t="s">
        <v>188</v>
      </c>
      <c r="AW1342" s="16" t="s">
        <v>33</v>
      </c>
      <c r="AX1342" s="16" t="s">
        <v>71</v>
      </c>
      <c r="AY1342" s="277" t="s">
        <v>166</v>
      </c>
    </row>
    <row r="1343" s="15" customFormat="1">
      <c r="A1343" s="15"/>
      <c r="B1343" s="246"/>
      <c r="C1343" s="247"/>
      <c r="D1343" s="226" t="s">
        <v>178</v>
      </c>
      <c r="E1343" s="248" t="s">
        <v>19</v>
      </c>
      <c r="F1343" s="249" t="s">
        <v>183</v>
      </c>
      <c r="G1343" s="247"/>
      <c r="H1343" s="250">
        <v>229.62300000000002</v>
      </c>
      <c r="I1343" s="251"/>
      <c r="J1343" s="247"/>
      <c r="K1343" s="247"/>
      <c r="L1343" s="252"/>
      <c r="M1343" s="253"/>
      <c r="N1343" s="254"/>
      <c r="O1343" s="254"/>
      <c r="P1343" s="254"/>
      <c r="Q1343" s="254"/>
      <c r="R1343" s="254"/>
      <c r="S1343" s="254"/>
      <c r="T1343" s="255"/>
      <c r="U1343" s="15"/>
      <c r="V1343" s="15"/>
      <c r="W1343" s="15"/>
      <c r="X1343" s="15"/>
      <c r="Y1343" s="15"/>
      <c r="Z1343" s="15"/>
      <c r="AA1343" s="15"/>
      <c r="AB1343" s="15"/>
      <c r="AC1343" s="15"/>
      <c r="AD1343" s="15"/>
      <c r="AE1343" s="15"/>
      <c r="AT1343" s="256" t="s">
        <v>178</v>
      </c>
      <c r="AU1343" s="256" t="s">
        <v>81</v>
      </c>
      <c r="AV1343" s="15" t="s">
        <v>175</v>
      </c>
      <c r="AW1343" s="15" t="s">
        <v>33</v>
      </c>
      <c r="AX1343" s="15" t="s">
        <v>79</v>
      </c>
      <c r="AY1343" s="256" t="s">
        <v>166</v>
      </c>
    </row>
    <row r="1344" s="2" customFormat="1" ht="16.5" customHeight="1">
      <c r="A1344" s="40"/>
      <c r="B1344" s="41"/>
      <c r="C1344" s="206" t="s">
        <v>749</v>
      </c>
      <c r="D1344" s="206" t="s">
        <v>170</v>
      </c>
      <c r="E1344" s="207" t="s">
        <v>1293</v>
      </c>
      <c r="F1344" s="208" t="s">
        <v>1294</v>
      </c>
      <c r="G1344" s="209" t="s">
        <v>199</v>
      </c>
      <c r="H1344" s="210">
        <v>15.050000000000001</v>
      </c>
      <c r="I1344" s="211"/>
      <c r="J1344" s="212">
        <f>ROUND(I1344*H1344,2)</f>
        <v>0</v>
      </c>
      <c r="K1344" s="208" t="s">
        <v>19</v>
      </c>
      <c r="L1344" s="46"/>
      <c r="M1344" s="213" t="s">
        <v>19</v>
      </c>
      <c r="N1344" s="214" t="s">
        <v>42</v>
      </c>
      <c r="O1344" s="86"/>
      <c r="P1344" s="215">
        <f>O1344*H1344</f>
        <v>0</v>
      </c>
      <c r="Q1344" s="215">
        <v>0</v>
      </c>
      <c r="R1344" s="215">
        <f>Q1344*H1344</f>
        <v>0</v>
      </c>
      <c r="S1344" s="215">
        <v>0</v>
      </c>
      <c r="T1344" s="216">
        <f>S1344*H1344</f>
        <v>0</v>
      </c>
      <c r="U1344" s="40"/>
      <c r="V1344" s="40"/>
      <c r="W1344" s="40"/>
      <c r="X1344" s="40"/>
      <c r="Y1344" s="40"/>
      <c r="Z1344" s="40"/>
      <c r="AA1344" s="40"/>
      <c r="AB1344" s="40"/>
      <c r="AC1344" s="40"/>
      <c r="AD1344" s="40"/>
      <c r="AE1344" s="40"/>
      <c r="AR1344" s="217" t="s">
        <v>208</v>
      </c>
      <c r="AT1344" s="217" t="s">
        <v>170</v>
      </c>
      <c r="AU1344" s="217" t="s">
        <v>81</v>
      </c>
      <c r="AY1344" s="19" t="s">
        <v>166</v>
      </c>
      <c r="BE1344" s="218">
        <f>IF(N1344="základní",J1344,0)</f>
        <v>0</v>
      </c>
      <c r="BF1344" s="218">
        <f>IF(N1344="snížená",J1344,0)</f>
        <v>0</v>
      </c>
      <c r="BG1344" s="218">
        <f>IF(N1344="zákl. přenesená",J1344,0)</f>
        <v>0</v>
      </c>
      <c r="BH1344" s="218">
        <f>IF(N1344="sníž. přenesená",J1344,0)</f>
        <v>0</v>
      </c>
      <c r="BI1344" s="218">
        <f>IF(N1344="nulová",J1344,0)</f>
        <v>0</v>
      </c>
      <c r="BJ1344" s="19" t="s">
        <v>79</v>
      </c>
      <c r="BK1344" s="218">
        <f>ROUND(I1344*H1344,2)</f>
        <v>0</v>
      </c>
      <c r="BL1344" s="19" t="s">
        <v>208</v>
      </c>
      <c r="BM1344" s="217" t="s">
        <v>1295</v>
      </c>
    </row>
    <row r="1345" s="13" customFormat="1">
      <c r="A1345" s="13"/>
      <c r="B1345" s="224"/>
      <c r="C1345" s="225"/>
      <c r="D1345" s="226" t="s">
        <v>178</v>
      </c>
      <c r="E1345" s="227" t="s">
        <v>19</v>
      </c>
      <c r="F1345" s="228" t="s">
        <v>179</v>
      </c>
      <c r="G1345" s="225"/>
      <c r="H1345" s="227" t="s">
        <v>19</v>
      </c>
      <c r="I1345" s="229"/>
      <c r="J1345" s="225"/>
      <c r="K1345" s="225"/>
      <c r="L1345" s="230"/>
      <c r="M1345" s="231"/>
      <c r="N1345" s="232"/>
      <c r="O1345" s="232"/>
      <c r="P1345" s="232"/>
      <c r="Q1345" s="232"/>
      <c r="R1345" s="232"/>
      <c r="S1345" s="232"/>
      <c r="T1345" s="23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4" t="s">
        <v>178</v>
      </c>
      <c r="AU1345" s="234" t="s">
        <v>81</v>
      </c>
      <c r="AV1345" s="13" t="s">
        <v>79</v>
      </c>
      <c r="AW1345" s="13" t="s">
        <v>33</v>
      </c>
      <c r="AX1345" s="13" t="s">
        <v>71</v>
      </c>
      <c r="AY1345" s="234" t="s">
        <v>166</v>
      </c>
    </row>
    <row r="1346" s="13" customFormat="1">
      <c r="A1346" s="13"/>
      <c r="B1346" s="224"/>
      <c r="C1346" s="225"/>
      <c r="D1346" s="226" t="s">
        <v>178</v>
      </c>
      <c r="E1346" s="227" t="s">
        <v>19</v>
      </c>
      <c r="F1346" s="228" t="s">
        <v>181</v>
      </c>
      <c r="G1346" s="225"/>
      <c r="H1346" s="227" t="s">
        <v>19</v>
      </c>
      <c r="I1346" s="229"/>
      <c r="J1346" s="225"/>
      <c r="K1346" s="225"/>
      <c r="L1346" s="230"/>
      <c r="M1346" s="231"/>
      <c r="N1346" s="232"/>
      <c r="O1346" s="232"/>
      <c r="P1346" s="232"/>
      <c r="Q1346" s="232"/>
      <c r="R1346" s="232"/>
      <c r="S1346" s="232"/>
      <c r="T1346" s="23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4" t="s">
        <v>178</v>
      </c>
      <c r="AU1346" s="234" t="s">
        <v>81</v>
      </c>
      <c r="AV1346" s="13" t="s">
        <v>79</v>
      </c>
      <c r="AW1346" s="13" t="s">
        <v>33</v>
      </c>
      <c r="AX1346" s="13" t="s">
        <v>71</v>
      </c>
      <c r="AY1346" s="234" t="s">
        <v>166</v>
      </c>
    </row>
    <row r="1347" s="13" customFormat="1">
      <c r="A1347" s="13"/>
      <c r="B1347" s="224"/>
      <c r="C1347" s="225"/>
      <c r="D1347" s="226" t="s">
        <v>178</v>
      </c>
      <c r="E1347" s="227" t="s">
        <v>19</v>
      </c>
      <c r="F1347" s="228" t="s">
        <v>1296</v>
      </c>
      <c r="G1347" s="225"/>
      <c r="H1347" s="227" t="s">
        <v>19</v>
      </c>
      <c r="I1347" s="229"/>
      <c r="J1347" s="225"/>
      <c r="K1347" s="225"/>
      <c r="L1347" s="230"/>
      <c r="M1347" s="231"/>
      <c r="N1347" s="232"/>
      <c r="O1347" s="232"/>
      <c r="P1347" s="232"/>
      <c r="Q1347" s="232"/>
      <c r="R1347" s="232"/>
      <c r="S1347" s="232"/>
      <c r="T1347" s="23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4" t="s">
        <v>178</v>
      </c>
      <c r="AU1347" s="234" t="s">
        <v>81</v>
      </c>
      <c r="AV1347" s="13" t="s">
        <v>79</v>
      </c>
      <c r="AW1347" s="13" t="s">
        <v>33</v>
      </c>
      <c r="AX1347" s="13" t="s">
        <v>71</v>
      </c>
      <c r="AY1347" s="234" t="s">
        <v>166</v>
      </c>
    </row>
    <row r="1348" s="13" customFormat="1">
      <c r="A1348" s="13"/>
      <c r="B1348" s="224"/>
      <c r="C1348" s="225"/>
      <c r="D1348" s="226" t="s">
        <v>178</v>
      </c>
      <c r="E1348" s="227" t="s">
        <v>19</v>
      </c>
      <c r="F1348" s="228" t="s">
        <v>181</v>
      </c>
      <c r="G1348" s="225"/>
      <c r="H1348" s="227" t="s">
        <v>19</v>
      </c>
      <c r="I1348" s="229"/>
      <c r="J1348" s="225"/>
      <c r="K1348" s="225"/>
      <c r="L1348" s="230"/>
      <c r="M1348" s="231"/>
      <c r="N1348" s="232"/>
      <c r="O1348" s="232"/>
      <c r="P1348" s="232"/>
      <c r="Q1348" s="232"/>
      <c r="R1348" s="232"/>
      <c r="S1348" s="232"/>
      <c r="T1348" s="233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4" t="s">
        <v>178</v>
      </c>
      <c r="AU1348" s="234" t="s">
        <v>81</v>
      </c>
      <c r="AV1348" s="13" t="s">
        <v>79</v>
      </c>
      <c r="AW1348" s="13" t="s">
        <v>33</v>
      </c>
      <c r="AX1348" s="13" t="s">
        <v>71</v>
      </c>
      <c r="AY1348" s="234" t="s">
        <v>166</v>
      </c>
    </row>
    <row r="1349" s="13" customFormat="1">
      <c r="A1349" s="13"/>
      <c r="B1349" s="224"/>
      <c r="C1349" s="225"/>
      <c r="D1349" s="226" t="s">
        <v>178</v>
      </c>
      <c r="E1349" s="227" t="s">
        <v>19</v>
      </c>
      <c r="F1349" s="228" t="s">
        <v>1297</v>
      </c>
      <c r="G1349" s="225"/>
      <c r="H1349" s="227" t="s">
        <v>19</v>
      </c>
      <c r="I1349" s="229"/>
      <c r="J1349" s="225"/>
      <c r="K1349" s="225"/>
      <c r="L1349" s="230"/>
      <c r="M1349" s="231"/>
      <c r="N1349" s="232"/>
      <c r="O1349" s="232"/>
      <c r="P1349" s="232"/>
      <c r="Q1349" s="232"/>
      <c r="R1349" s="232"/>
      <c r="S1349" s="232"/>
      <c r="T1349" s="23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4" t="s">
        <v>178</v>
      </c>
      <c r="AU1349" s="234" t="s">
        <v>81</v>
      </c>
      <c r="AV1349" s="13" t="s">
        <v>79</v>
      </c>
      <c r="AW1349" s="13" t="s">
        <v>33</v>
      </c>
      <c r="AX1349" s="13" t="s">
        <v>71</v>
      </c>
      <c r="AY1349" s="234" t="s">
        <v>166</v>
      </c>
    </row>
    <row r="1350" s="13" customFormat="1">
      <c r="A1350" s="13"/>
      <c r="B1350" s="224"/>
      <c r="C1350" s="225"/>
      <c r="D1350" s="226" t="s">
        <v>178</v>
      </c>
      <c r="E1350" s="227" t="s">
        <v>19</v>
      </c>
      <c r="F1350" s="228" t="s">
        <v>1298</v>
      </c>
      <c r="G1350" s="225"/>
      <c r="H1350" s="227" t="s">
        <v>19</v>
      </c>
      <c r="I1350" s="229"/>
      <c r="J1350" s="225"/>
      <c r="K1350" s="225"/>
      <c r="L1350" s="230"/>
      <c r="M1350" s="231"/>
      <c r="N1350" s="232"/>
      <c r="O1350" s="232"/>
      <c r="P1350" s="232"/>
      <c r="Q1350" s="232"/>
      <c r="R1350" s="232"/>
      <c r="S1350" s="232"/>
      <c r="T1350" s="23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4" t="s">
        <v>178</v>
      </c>
      <c r="AU1350" s="234" t="s">
        <v>81</v>
      </c>
      <c r="AV1350" s="13" t="s">
        <v>79</v>
      </c>
      <c r="AW1350" s="13" t="s">
        <v>33</v>
      </c>
      <c r="AX1350" s="13" t="s">
        <v>71</v>
      </c>
      <c r="AY1350" s="234" t="s">
        <v>166</v>
      </c>
    </row>
    <row r="1351" s="13" customFormat="1">
      <c r="A1351" s="13"/>
      <c r="B1351" s="224"/>
      <c r="C1351" s="225"/>
      <c r="D1351" s="226" t="s">
        <v>178</v>
      </c>
      <c r="E1351" s="227" t="s">
        <v>19</v>
      </c>
      <c r="F1351" s="228" t="s">
        <v>1299</v>
      </c>
      <c r="G1351" s="225"/>
      <c r="H1351" s="227" t="s">
        <v>19</v>
      </c>
      <c r="I1351" s="229"/>
      <c r="J1351" s="225"/>
      <c r="K1351" s="225"/>
      <c r="L1351" s="230"/>
      <c r="M1351" s="231"/>
      <c r="N1351" s="232"/>
      <c r="O1351" s="232"/>
      <c r="P1351" s="232"/>
      <c r="Q1351" s="232"/>
      <c r="R1351" s="232"/>
      <c r="S1351" s="232"/>
      <c r="T1351" s="23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4" t="s">
        <v>178</v>
      </c>
      <c r="AU1351" s="234" t="s">
        <v>81</v>
      </c>
      <c r="AV1351" s="13" t="s">
        <v>79</v>
      </c>
      <c r="AW1351" s="13" t="s">
        <v>33</v>
      </c>
      <c r="AX1351" s="13" t="s">
        <v>71</v>
      </c>
      <c r="AY1351" s="234" t="s">
        <v>166</v>
      </c>
    </row>
    <row r="1352" s="13" customFormat="1">
      <c r="A1352" s="13"/>
      <c r="B1352" s="224"/>
      <c r="C1352" s="225"/>
      <c r="D1352" s="226" t="s">
        <v>178</v>
      </c>
      <c r="E1352" s="227" t="s">
        <v>19</v>
      </c>
      <c r="F1352" s="228" t="s">
        <v>1300</v>
      </c>
      <c r="G1352" s="225"/>
      <c r="H1352" s="227" t="s">
        <v>19</v>
      </c>
      <c r="I1352" s="229"/>
      <c r="J1352" s="225"/>
      <c r="K1352" s="225"/>
      <c r="L1352" s="230"/>
      <c r="M1352" s="231"/>
      <c r="N1352" s="232"/>
      <c r="O1352" s="232"/>
      <c r="P1352" s="232"/>
      <c r="Q1352" s="232"/>
      <c r="R1352" s="232"/>
      <c r="S1352" s="232"/>
      <c r="T1352" s="23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34" t="s">
        <v>178</v>
      </c>
      <c r="AU1352" s="234" t="s">
        <v>81</v>
      </c>
      <c r="AV1352" s="13" t="s">
        <v>79</v>
      </c>
      <c r="AW1352" s="13" t="s">
        <v>33</v>
      </c>
      <c r="AX1352" s="13" t="s">
        <v>71</v>
      </c>
      <c r="AY1352" s="234" t="s">
        <v>166</v>
      </c>
    </row>
    <row r="1353" s="13" customFormat="1">
      <c r="A1353" s="13"/>
      <c r="B1353" s="224"/>
      <c r="C1353" s="225"/>
      <c r="D1353" s="226" t="s">
        <v>178</v>
      </c>
      <c r="E1353" s="227" t="s">
        <v>19</v>
      </c>
      <c r="F1353" s="228" t="s">
        <v>1301</v>
      </c>
      <c r="G1353" s="225"/>
      <c r="H1353" s="227" t="s">
        <v>19</v>
      </c>
      <c r="I1353" s="229"/>
      <c r="J1353" s="225"/>
      <c r="K1353" s="225"/>
      <c r="L1353" s="230"/>
      <c r="M1353" s="231"/>
      <c r="N1353" s="232"/>
      <c r="O1353" s="232"/>
      <c r="P1353" s="232"/>
      <c r="Q1353" s="232"/>
      <c r="R1353" s="232"/>
      <c r="S1353" s="232"/>
      <c r="T1353" s="23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4" t="s">
        <v>178</v>
      </c>
      <c r="AU1353" s="234" t="s">
        <v>81</v>
      </c>
      <c r="AV1353" s="13" t="s">
        <v>79</v>
      </c>
      <c r="AW1353" s="13" t="s">
        <v>33</v>
      </c>
      <c r="AX1353" s="13" t="s">
        <v>71</v>
      </c>
      <c r="AY1353" s="234" t="s">
        <v>166</v>
      </c>
    </row>
    <row r="1354" s="13" customFormat="1">
      <c r="A1354" s="13"/>
      <c r="B1354" s="224"/>
      <c r="C1354" s="225"/>
      <c r="D1354" s="226" t="s">
        <v>178</v>
      </c>
      <c r="E1354" s="227" t="s">
        <v>19</v>
      </c>
      <c r="F1354" s="228" t="s">
        <v>181</v>
      </c>
      <c r="G1354" s="225"/>
      <c r="H1354" s="227" t="s">
        <v>19</v>
      </c>
      <c r="I1354" s="229"/>
      <c r="J1354" s="225"/>
      <c r="K1354" s="225"/>
      <c r="L1354" s="230"/>
      <c r="M1354" s="231"/>
      <c r="N1354" s="232"/>
      <c r="O1354" s="232"/>
      <c r="P1354" s="232"/>
      <c r="Q1354" s="232"/>
      <c r="R1354" s="232"/>
      <c r="S1354" s="232"/>
      <c r="T1354" s="23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4" t="s">
        <v>178</v>
      </c>
      <c r="AU1354" s="234" t="s">
        <v>81</v>
      </c>
      <c r="AV1354" s="13" t="s">
        <v>79</v>
      </c>
      <c r="AW1354" s="13" t="s">
        <v>33</v>
      </c>
      <c r="AX1354" s="13" t="s">
        <v>71</v>
      </c>
      <c r="AY1354" s="234" t="s">
        <v>166</v>
      </c>
    </row>
    <row r="1355" s="14" customFormat="1">
      <c r="A1355" s="14"/>
      <c r="B1355" s="235"/>
      <c r="C1355" s="236"/>
      <c r="D1355" s="226" t="s">
        <v>178</v>
      </c>
      <c r="E1355" s="237" t="s">
        <v>19</v>
      </c>
      <c r="F1355" s="238" t="s">
        <v>1094</v>
      </c>
      <c r="G1355" s="236"/>
      <c r="H1355" s="239">
        <v>15.050000000000001</v>
      </c>
      <c r="I1355" s="240"/>
      <c r="J1355" s="236"/>
      <c r="K1355" s="236"/>
      <c r="L1355" s="241"/>
      <c r="M1355" s="242"/>
      <c r="N1355" s="243"/>
      <c r="O1355" s="243"/>
      <c r="P1355" s="243"/>
      <c r="Q1355" s="243"/>
      <c r="R1355" s="243"/>
      <c r="S1355" s="243"/>
      <c r="T1355" s="244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45" t="s">
        <v>178</v>
      </c>
      <c r="AU1355" s="245" t="s">
        <v>81</v>
      </c>
      <c r="AV1355" s="14" t="s">
        <v>81</v>
      </c>
      <c r="AW1355" s="14" t="s">
        <v>33</v>
      </c>
      <c r="AX1355" s="14" t="s">
        <v>71</v>
      </c>
      <c r="AY1355" s="245" t="s">
        <v>166</v>
      </c>
    </row>
    <row r="1356" s="15" customFormat="1">
      <c r="A1356" s="15"/>
      <c r="B1356" s="246"/>
      <c r="C1356" s="247"/>
      <c r="D1356" s="226" t="s">
        <v>178</v>
      </c>
      <c r="E1356" s="248" t="s">
        <v>19</v>
      </c>
      <c r="F1356" s="249" t="s">
        <v>183</v>
      </c>
      <c r="G1356" s="247"/>
      <c r="H1356" s="250">
        <v>15.050000000000001</v>
      </c>
      <c r="I1356" s="251"/>
      <c r="J1356" s="247"/>
      <c r="K1356" s="247"/>
      <c r="L1356" s="252"/>
      <c r="M1356" s="253"/>
      <c r="N1356" s="254"/>
      <c r="O1356" s="254"/>
      <c r="P1356" s="254"/>
      <c r="Q1356" s="254"/>
      <c r="R1356" s="254"/>
      <c r="S1356" s="254"/>
      <c r="T1356" s="255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15"/>
      <c r="AT1356" s="256" t="s">
        <v>178</v>
      </c>
      <c r="AU1356" s="256" t="s">
        <v>81</v>
      </c>
      <c r="AV1356" s="15" t="s">
        <v>175</v>
      </c>
      <c r="AW1356" s="15" t="s">
        <v>33</v>
      </c>
      <c r="AX1356" s="15" t="s">
        <v>79</v>
      </c>
      <c r="AY1356" s="256" t="s">
        <v>166</v>
      </c>
    </row>
    <row r="1357" s="12" customFormat="1" ht="22.8" customHeight="1">
      <c r="A1357" s="12"/>
      <c r="B1357" s="190"/>
      <c r="C1357" s="191"/>
      <c r="D1357" s="192" t="s">
        <v>70</v>
      </c>
      <c r="E1357" s="204" t="s">
        <v>1302</v>
      </c>
      <c r="F1357" s="204" t="s">
        <v>1303</v>
      </c>
      <c r="G1357" s="191"/>
      <c r="H1357" s="191"/>
      <c r="I1357" s="194"/>
      <c r="J1357" s="205">
        <f>BK1357</f>
        <v>0</v>
      </c>
      <c r="K1357" s="191"/>
      <c r="L1357" s="196"/>
      <c r="M1357" s="197"/>
      <c r="N1357" s="198"/>
      <c r="O1357" s="198"/>
      <c r="P1357" s="199">
        <f>SUM(P1358:P1401)</f>
        <v>0</v>
      </c>
      <c r="Q1357" s="198"/>
      <c r="R1357" s="199">
        <f>SUM(R1358:R1401)</f>
        <v>0.29601346319999999</v>
      </c>
      <c r="S1357" s="198"/>
      <c r="T1357" s="200">
        <f>SUM(T1358:T1401)</f>
        <v>0</v>
      </c>
      <c r="U1357" s="12"/>
      <c r="V1357" s="12"/>
      <c r="W1357" s="12"/>
      <c r="X1357" s="12"/>
      <c r="Y1357" s="12"/>
      <c r="Z1357" s="12"/>
      <c r="AA1357" s="12"/>
      <c r="AB1357" s="12"/>
      <c r="AC1357" s="12"/>
      <c r="AD1357" s="12"/>
      <c r="AE1357" s="12"/>
      <c r="AR1357" s="201" t="s">
        <v>81</v>
      </c>
      <c r="AT1357" s="202" t="s">
        <v>70</v>
      </c>
      <c r="AU1357" s="202" t="s">
        <v>79</v>
      </c>
      <c r="AY1357" s="201" t="s">
        <v>166</v>
      </c>
      <c r="BK1357" s="203">
        <f>SUM(BK1358:BK1401)</f>
        <v>0</v>
      </c>
    </row>
    <row r="1358" s="2" customFormat="1" ht="16.5" customHeight="1">
      <c r="A1358" s="40"/>
      <c r="B1358" s="41"/>
      <c r="C1358" s="206" t="s">
        <v>1304</v>
      </c>
      <c r="D1358" s="206" t="s">
        <v>170</v>
      </c>
      <c r="E1358" s="207" t="s">
        <v>1305</v>
      </c>
      <c r="F1358" s="208" t="s">
        <v>1306</v>
      </c>
      <c r="G1358" s="209" t="s">
        <v>199</v>
      </c>
      <c r="H1358" s="210">
        <v>607.58100000000002</v>
      </c>
      <c r="I1358" s="211"/>
      <c r="J1358" s="212">
        <f>ROUND(I1358*H1358,2)</f>
        <v>0</v>
      </c>
      <c r="K1358" s="208" t="s">
        <v>174</v>
      </c>
      <c r="L1358" s="46"/>
      <c r="M1358" s="213" t="s">
        <v>19</v>
      </c>
      <c r="N1358" s="214" t="s">
        <v>42</v>
      </c>
      <c r="O1358" s="86"/>
      <c r="P1358" s="215">
        <f>O1358*H1358</f>
        <v>0</v>
      </c>
      <c r="Q1358" s="215">
        <v>0</v>
      </c>
      <c r="R1358" s="215">
        <f>Q1358*H1358</f>
        <v>0</v>
      </c>
      <c r="S1358" s="215">
        <v>0</v>
      </c>
      <c r="T1358" s="216">
        <f>S1358*H1358</f>
        <v>0</v>
      </c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R1358" s="217" t="s">
        <v>208</v>
      </c>
      <c r="AT1358" s="217" t="s">
        <v>170</v>
      </c>
      <c r="AU1358" s="217" t="s">
        <v>81</v>
      </c>
      <c r="AY1358" s="19" t="s">
        <v>166</v>
      </c>
      <c r="BE1358" s="218">
        <f>IF(N1358="základní",J1358,0)</f>
        <v>0</v>
      </c>
      <c r="BF1358" s="218">
        <f>IF(N1358="snížená",J1358,0)</f>
        <v>0</v>
      </c>
      <c r="BG1358" s="218">
        <f>IF(N1358="zákl. přenesená",J1358,0)</f>
        <v>0</v>
      </c>
      <c r="BH1358" s="218">
        <f>IF(N1358="sníž. přenesená",J1358,0)</f>
        <v>0</v>
      </c>
      <c r="BI1358" s="218">
        <f>IF(N1358="nulová",J1358,0)</f>
        <v>0</v>
      </c>
      <c r="BJ1358" s="19" t="s">
        <v>79</v>
      </c>
      <c r="BK1358" s="218">
        <f>ROUND(I1358*H1358,2)</f>
        <v>0</v>
      </c>
      <c r="BL1358" s="19" t="s">
        <v>208</v>
      </c>
      <c r="BM1358" s="217" t="s">
        <v>1307</v>
      </c>
    </row>
    <row r="1359" s="2" customFormat="1">
      <c r="A1359" s="40"/>
      <c r="B1359" s="41"/>
      <c r="C1359" s="42"/>
      <c r="D1359" s="219" t="s">
        <v>176</v>
      </c>
      <c r="E1359" s="42"/>
      <c r="F1359" s="220" t="s">
        <v>1308</v>
      </c>
      <c r="G1359" s="42"/>
      <c r="H1359" s="42"/>
      <c r="I1359" s="221"/>
      <c r="J1359" s="42"/>
      <c r="K1359" s="42"/>
      <c r="L1359" s="46"/>
      <c r="M1359" s="222"/>
      <c r="N1359" s="223"/>
      <c r="O1359" s="86"/>
      <c r="P1359" s="86"/>
      <c r="Q1359" s="86"/>
      <c r="R1359" s="86"/>
      <c r="S1359" s="86"/>
      <c r="T1359" s="87"/>
      <c r="U1359" s="40"/>
      <c r="V1359" s="40"/>
      <c r="W1359" s="40"/>
      <c r="X1359" s="40"/>
      <c r="Y1359" s="40"/>
      <c r="Z1359" s="40"/>
      <c r="AA1359" s="40"/>
      <c r="AB1359" s="40"/>
      <c r="AC1359" s="40"/>
      <c r="AD1359" s="40"/>
      <c r="AE1359" s="40"/>
      <c r="AT1359" s="19" t="s">
        <v>176</v>
      </c>
      <c r="AU1359" s="19" t="s">
        <v>81</v>
      </c>
    </row>
    <row r="1360" s="13" customFormat="1">
      <c r="A1360" s="13"/>
      <c r="B1360" s="224"/>
      <c r="C1360" s="225"/>
      <c r="D1360" s="226" t="s">
        <v>178</v>
      </c>
      <c r="E1360" s="227" t="s">
        <v>19</v>
      </c>
      <c r="F1360" s="228" t="s">
        <v>179</v>
      </c>
      <c r="G1360" s="225"/>
      <c r="H1360" s="227" t="s">
        <v>19</v>
      </c>
      <c r="I1360" s="229"/>
      <c r="J1360" s="225"/>
      <c r="K1360" s="225"/>
      <c r="L1360" s="230"/>
      <c r="M1360" s="231"/>
      <c r="N1360" s="232"/>
      <c r="O1360" s="232"/>
      <c r="P1360" s="232"/>
      <c r="Q1360" s="232"/>
      <c r="R1360" s="232"/>
      <c r="S1360" s="232"/>
      <c r="T1360" s="23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4" t="s">
        <v>178</v>
      </c>
      <c r="AU1360" s="234" t="s">
        <v>81</v>
      </c>
      <c r="AV1360" s="13" t="s">
        <v>79</v>
      </c>
      <c r="AW1360" s="13" t="s">
        <v>33</v>
      </c>
      <c r="AX1360" s="13" t="s">
        <v>71</v>
      </c>
      <c r="AY1360" s="234" t="s">
        <v>166</v>
      </c>
    </row>
    <row r="1361" s="13" customFormat="1">
      <c r="A1361" s="13"/>
      <c r="B1361" s="224"/>
      <c r="C1361" s="225"/>
      <c r="D1361" s="226" t="s">
        <v>178</v>
      </c>
      <c r="E1361" s="227" t="s">
        <v>19</v>
      </c>
      <c r="F1361" s="228" t="s">
        <v>181</v>
      </c>
      <c r="G1361" s="225"/>
      <c r="H1361" s="227" t="s">
        <v>19</v>
      </c>
      <c r="I1361" s="229"/>
      <c r="J1361" s="225"/>
      <c r="K1361" s="225"/>
      <c r="L1361" s="230"/>
      <c r="M1361" s="231"/>
      <c r="N1361" s="232"/>
      <c r="O1361" s="232"/>
      <c r="P1361" s="232"/>
      <c r="Q1361" s="232"/>
      <c r="R1361" s="232"/>
      <c r="S1361" s="232"/>
      <c r="T1361" s="233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4" t="s">
        <v>178</v>
      </c>
      <c r="AU1361" s="234" t="s">
        <v>81</v>
      </c>
      <c r="AV1361" s="13" t="s">
        <v>79</v>
      </c>
      <c r="AW1361" s="13" t="s">
        <v>33</v>
      </c>
      <c r="AX1361" s="13" t="s">
        <v>71</v>
      </c>
      <c r="AY1361" s="234" t="s">
        <v>166</v>
      </c>
    </row>
    <row r="1362" s="13" customFormat="1">
      <c r="A1362" s="13"/>
      <c r="B1362" s="224"/>
      <c r="C1362" s="225"/>
      <c r="D1362" s="226" t="s">
        <v>178</v>
      </c>
      <c r="E1362" s="227" t="s">
        <v>19</v>
      </c>
      <c r="F1362" s="228" t="s">
        <v>1309</v>
      </c>
      <c r="G1362" s="225"/>
      <c r="H1362" s="227" t="s">
        <v>19</v>
      </c>
      <c r="I1362" s="229"/>
      <c r="J1362" s="225"/>
      <c r="K1362" s="225"/>
      <c r="L1362" s="230"/>
      <c r="M1362" s="231"/>
      <c r="N1362" s="232"/>
      <c r="O1362" s="232"/>
      <c r="P1362" s="232"/>
      <c r="Q1362" s="232"/>
      <c r="R1362" s="232"/>
      <c r="S1362" s="232"/>
      <c r="T1362" s="23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4" t="s">
        <v>178</v>
      </c>
      <c r="AU1362" s="234" t="s">
        <v>81</v>
      </c>
      <c r="AV1362" s="13" t="s">
        <v>79</v>
      </c>
      <c r="AW1362" s="13" t="s">
        <v>33</v>
      </c>
      <c r="AX1362" s="13" t="s">
        <v>71</v>
      </c>
      <c r="AY1362" s="234" t="s">
        <v>166</v>
      </c>
    </row>
    <row r="1363" s="14" customFormat="1">
      <c r="A1363" s="14"/>
      <c r="B1363" s="235"/>
      <c r="C1363" s="236"/>
      <c r="D1363" s="226" t="s">
        <v>178</v>
      </c>
      <c r="E1363" s="237" t="s">
        <v>19</v>
      </c>
      <c r="F1363" s="238" t="s">
        <v>429</v>
      </c>
      <c r="G1363" s="236"/>
      <c r="H1363" s="239">
        <v>236.21000000000001</v>
      </c>
      <c r="I1363" s="240"/>
      <c r="J1363" s="236"/>
      <c r="K1363" s="236"/>
      <c r="L1363" s="241"/>
      <c r="M1363" s="242"/>
      <c r="N1363" s="243"/>
      <c r="O1363" s="243"/>
      <c r="P1363" s="243"/>
      <c r="Q1363" s="243"/>
      <c r="R1363" s="243"/>
      <c r="S1363" s="243"/>
      <c r="T1363" s="244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45" t="s">
        <v>178</v>
      </c>
      <c r="AU1363" s="245" t="s">
        <v>81</v>
      </c>
      <c r="AV1363" s="14" t="s">
        <v>81</v>
      </c>
      <c r="AW1363" s="14" t="s">
        <v>33</v>
      </c>
      <c r="AX1363" s="14" t="s">
        <v>71</v>
      </c>
      <c r="AY1363" s="245" t="s">
        <v>166</v>
      </c>
    </row>
    <row r="1364" s="14" customFormat="1">
      <c r="A1364" s="14"/>
      <c r="B1364" s="235"/>
      <c r="C1364" s="236"/>
      <c r="D1364" s="226" t="s">
        <v>178</v>
      </c>
      <c r="E1364" s="237" t="s">
        <v>19</v>
      </c>
      <c r="F1364" s="238" t="s">
        <v>430</v>
      </c>
      <c r="G1364" s="236"/>
      <c r="H1364" s="239">
        <v>108.086</v>
      </c>
      <c r="I1364" s="240"/>
      <c r="J1364" s="236"/>
      <c r="K1364" s="236"/>
      <c r="L1364" s="241"/>
      <c r="M1364" s="242"/>
      <c r="N1364" s="243"/>
      <c r="O1364" s="243"/>
      <c r="P1364" s="243"/>
      <c r="Q1364" s="243"/>
      <c r="R1364" s="243"/>
      <c r="S1364" s="243"/>
      <c r="T1364" s="244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45" t="s">
        <v>178</v>
      </c>
      <c r="AU1364" s="245" t="s">
        <v>81</v>
      </c>
      <c r="AV1364" s="14" t="s">
        <v>81</v>
      </c>
      <c r="AW1364" s="14" t="s">
        <v>33</v>
      </c>
      <c r="AX1364" s="14" t="s">
        <v>71</v>
      </c>
      <c r="AY1364" s="245" t="s">
        <v>166</v>
      </c>
    </row>
    <row r="1365" s="14" customFormat="1">
      <c r="A1365" s="14"/>
      <c r="B1365" s="235"/>
      <c r="C1365" s="236"/>
      <c r="D1365" s="226" t="s">
        <v>178</v>
      </c>
      <c r="E1365" s="237" t="s">
        <v>19</v>
      </c>
      <c r="F1365" s="238" t="s">
        <v>431</v>
      </c>
      <c r="G1365" s="236"/>
      <c r="H1365" s="239">
        <v>14.085000000000001</v>
      </c>
      <c r="I1365" s="240"/>
      <c r="J1365" s="236"/>
      <c r="K1365" s="236"/>
      <c r="L1365" s="241"/>
      <c r="M1365" s="242"/>
      <c r="N1365" s="243"/>
      <c r="O1365" s="243"/>
      <c r="P1365" s="243"/>
      <c r="Q1365" s="243"/>
      <c r="R1365" s="243"/>
      <c r="S1365" s="243"/>
      <c r="T1365" s="244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5" t="s">
        <v>178</v>
      </c>
      <c r="AU1365" s="245" t="s">
        <v>81</v>
      </c>
      <c r="AV1365" s="14" t="s">
        <v>81</v>
      </c>
      <c r="AW1365" s="14" t="s">
        <v>33</v>
      </c>
      <c r="AX1365" s="14" t="s">
        <v>71</v>
      </c>
      <c r="AY1365" s="245" t="s">
        <v>166</v>
      </c>
    </row>
    <row r="1366" s="16" customFormat="1">
      <c r="A1366" s="16"/>
      <c r="B1366" s="267"/>
      <c r="C1366" s="268"/>
      <c r="D1366" s="226" t="s">
        <v>178</v>
      </c>
      <c r="E1366" s="269" t="s">
        <v>19</v>
      </c>
      <c r="F1366" s="270" t="s">
        <v>466</v>
      </c>
      <c r="G1366" s="268"/>
      <c r="H1366" s="271">
        <v>358.38099999999997</v>
      </c>
      <c r="I1366" s="272"/>
      <c r="J1366" s="268"/>
      <c r="K1366" s="268"/>
      <c r="L1366" s="273"/>
      <c r="M1366" s="274"/>
      <c r="N1366" s="275"/>
      <c r="O1366" s="275"/>
      <c r="P1366" s="275"/>
      <c r="Q1366" s="275"/>
      <c r="R1366" s="275"/>
      <c r="S1366" s="275"/>
      <c r="T1366" s="276"/>
      <c r="U1366" s="16"/>
      <c r="V1366" s="16"/>
      <c r="W1366" s="16"/>
      <c r="X1366" s="16"/>
      <c r="Y1366" s="16"/>
      <c r="Z1366" s="16"/>
      <c r="AA1366" s="16"/>
      <c r="AB1366" s="16"/>
      <c r="AC1366" s="16"/>
      <c r="AD1366" s="16"/>
      <c r="AE1366" s="16"/>
      <c r="AT1366" s="277" t="s">
        <v>178</v>
      </c>
      <c r="AU1366" s="277" t="s">
        <v>81</v>
      </c>
      <c r="AV1366" s="16" t="s">
        <v>188</v>
      </c>
      <c r="AW1366" s="16" t="s">
        <v>33</v>
      </c>
      <c r="AX1366" s="16" t="s">
        <v>71</v>
      </c>
      <c r="AY1366" s="277" t="s">
        <v>166</v>
      </c>
    </row>
    <row r="1367" s="13" customFormat="1">
      <c r="A1367" s="13"/>
      <c r="B1367" s="224"/>
      <c r="C1367" s="225"/>
      <c r="D1367" s="226" t="s">
        <v>178</v>
      </c>
      <c r="E1367" s="227" t="s">
        <v>19</v>
      </c>
      <c r="F1367" s="228" t="s">
        <v>1310</v>
      </c>
      <c r="G1367" s="225"/>
      <c r="H1367" s="227" t="s">
        <v>19</v>
      </c>
      <c r="I1367" s="229"/>
      <c r="J1367" s="225"/>
      <c r="K1367" s="225"/>
      <c r="L1367" s="230"/>
      <c r="M1367" s="231"/>
      <c r="N1367" s="232"/>
      <c r="O1367" s="232"/>
      <c r="P1367" s="232"/>
      <c r="Q1367" s="232"/>
      <c r="R1367" s="232"/>
      <c r="S1367" s="232"/>
      <c r="T1367" s="23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4" t="s">
        <v>178</v>
      </c>
      <c r="AU1367" s="234" t="s">
        <v>81</v>
      </c>
      <c r="AV1367" s="13" t="s">
        <v>79</v>
      </c>
      <c r="AW1367" s="13" t="s">
        <v>33</v>
      </c>
      <c r="AX1367" s="13" t="s">
        <v>71</v>
      </c>
      <c r="AY1367" s="234" t="s">
        <v>166</v>
      </c>
    </row>
    <row r="1368" s="14" customFormat="1">
      <c r="A1368" s="14"/>
      <c r="B1368" s="235"/>
      <c r="C1368" s="236"/>
      <c r="D1368" s="226" t="s">
        <v>178</v>
      </c>
      <c r="E1368" s="237" t="s">
        <v>19</v>
      </c>
      <c r="F1368" s="238" t="s">
        <v>1076</v>
      </c>
      <c r="G1368" s="236"/>
      <c r="H1368" s="239">
        <v>197.52000000000001</v>
      </c>
      <c r="I1368" s="240"/>
      <c r="J1368" s="236"/>
      <c r="K1368" s="236"/>
      <c r="L1368" s="241"/>
      <c r="M1368" s="242"/>
      <c r="N1368" s="243"/>
      <c r="O1368" s="243"/>
      <c r="P1368" s="243"/>
      <c r="Q1368" s="243"/>
      <c r="R1368" s="243"/>
      <c r="S1368" s="243"/>
      <c r="T1368" s="244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45" t="s">
        <v>178</v>
      </c>
      <c r="AU1368" s="245" t="s">
        <v>81</v>
      </c>
      <c r="AV1368" s="14" t="s">
        <v>81</v>
      </c>
      <c r="AW1368" s="14" t="s">
        <v>33</v>
      </c>
      <c r="AX1368" s="14" t="s">
        <v>71</v>
      </c>
      <c r="AY1368" s="245" t="s">
        <v>166</v>
      </c>
    </row>
    <row r="1369" s="14" customFormat="1">
      <c r="A1369" s="14"/>
      <c r="B1369" s="235"/>
      <c r="C1369" s="236"/>
      <c r="D1369" s="226" t="s">
        <v>178</v>
      </c>
      <c r="E1369" s="237" t="s">
        <v>19</v>
      </c>
      <c r="F1369" s="238" t="s">
        <v>1077</v>
      </c>
      <c r="G1369" s="236"/>
      <c r="H1369" s="239">
        <v>51.68</v>
      </c>
      <c r="I1369" s="240"/>
      <c r="J1369" s="236"/>
      <c r="K1369" s="236"/>
      <c r="L1369" s="241"/>
      <c r="M1369" s="242"/>
      <c r="N1369" s="243"/>
      <c r="O1369" s="243"/>
      <c r="P1369" s="243"/>
      <c r="Q1369" s="243"/>
      <c r="R1369" s="243"/>
      <c r="S1369" s="243"/>
      <c r="T1369" s="244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45" t="s">
        <v>178</v>
      </c>
      <c r="AU1369" s="245" t="s">
        <v>81</v>
      </c>
      <c r="AV1369" s="14" t="s">
        <v>81</v>
      </c>
      <c r="AW1369" s="14" t="s">
        <v>33</v>
      </c>
      <c r="AX1369" s="14" t="s">
        <v>71</v>
      </c>
      <c r="AY1369" s="245" t="s">
        <v>166</v>
      </c>
    </row>
    <row r="1370" s="16" customFormat="1">
      <c r="A1370" s="16"/>
      <c r="B1370" s="267"/>
      <c r="C1370" s="268"/>
      <c r="D1370" s="226" t="s">
        <v>178</v>
      </c>
      <c r="E1370" s="269" t="s">
        <v>19</v>
      </c>
      <c r="F1370" s="270" t="s">
        <v>466</v>
      </c>
      <c r="G1370" s="268"/>
      <c r="H1370" s="271">
        <v>249.20000000000002</v>
      </c>
      <c r="I1370" s="272"/>
      <c r="J1370" s="268"/>
      <c r="K1370" s="268"/>
      <c r="L1370" s="273"/>
      <c r="M1370" s="274"/>
      <c r="N1370" s="275"/>
      <c r="O1370" s="275"/>
      <c r="P1370" s="275"/>
      <c r="Q1370" s="275"/>
      <c r="R1370" s="275"/>
      <c r="S1370" s="275"/>
      <c r="T1370" s="276"/>
      <c r="U1370" s="16"/>
      <c r="V1370" s="16"/>
      <c r="W1370" s="16"/>
      <c r="X1370" s="16"/>
      <c r="Y1370" s="16"/>
      <c r="Z1370" s="16"/>
      <c r="AA1370" s="16"/>
      <c r="AB1370" s="16"/>
      <c r="AC1370" s="16"/>
      <c r="AD1370" s="16"/>
      <c r="AE1370" s="16"/>
      <c r="AT1370" s="277" t="s">
        <v>178</v>
      </c>
      <c r="AU1370" s="277" t="s">
        <v>81</v>
      </c>
      <c r="AV1370" s="16" t="s">
        <v>188</v>
      </c>
      <c r="AW1370" s="16" t="s">
        <v>33</v>
      </c>
      <c r="AX1370" s="16" t="s">
        <v>71</v>
      </c>
      <c r="AY1370" s="277" t="s">
        <v>166</v>
      </c>
    </row>
    <row r="1371" s="15" customFormat="1">
      <c r="A1371" s="15"/>
      <c r="B1371" s="246"/>
      <c r="C1371" s="247"/>
      <c r="D1371" s="226" t="s">
        <v>178</v>
      </c>
      <c r="E1371" s="248" t="s">
        <v>19</v>
      </c>
      <c r="F1371" s="249" t="s">
        <v>183</v>
      </c>
      <c r="G1371" s="247"/>
      <c r="H1371" s="250">
        <v>607.5809999999999</v>
      </c>
      <c r="I1371" s="251"/>
      <c r="J1371" s="247"/>
      <c r="K1371" s="247"/>
      <c r="L1371" s="252"/>
      <c r="M1371" s="253"/>
      <c r="N1371" s="254"/>
      <c r="O1371" s="254"/>
      <c r="P1371" s="254"/>
      <c r="Q1371" s="254"/>
      <c r="R1371" s="254"/>
      <c r="S1371" s="254"/>
      <c r="T1371" s="255"/>
      <c r="U1371" s="15"/>
      <c r="V1371" s="15"/>
      <c r="W1371" s="15"/>
      <c r="X1371" s="15"/>
      <c r="Y1371" s="15"/>
      <c r="Z1371" s="15"/>
      <c r="AA1371" s="15"/>
      <c r="AB1371" s="15"/>
      <c r="AC1371" s="15"/>
      <c r="AD1371" s="15"/>
      <c r="AE1371" s="15"/>
      <c r="AT1371" s="256" t="s">
        <v>178</v>
      </c>
      <c r="AU1371" s="256" t="s">
        <v>81</v>
      </c>
      <c r="AV1371" s="15" t="s">
        <v>175</v>
      </c>
      <c r="AW1371" s="15" t="s">
        <v>33</v>
      </c>
      <c r="AX1371" s="15" t="s">
        <v>79</v>
      </c>
      <c r="AY1371" s="256" t="s">
        <v>166</v>
      </c>
    </row>
    <row r="1372" s="2" customFormat="1" ht="16.5" customHeight="1">
      <c r="A1372" s="40"/>
      <c r="B1372" s="41"/>
      <c r="C1372" s="206" t="s">
        <v>754</v>
      </c>
      <c r="D1372" s="206" t="s">
        <v>170</v>
      </c>
      <c r="E1372" s="207" t="s">
        <v>1311</v>
      </c>
      <c r="F1372" s="208" t="s">
        <v>1312</v>
      </c>
      <c r="G1372" s="209" t="s">
        <v>199</v>
      </c>
      <c r="H1372" s="210">
        <v>607.58100000000002</v>
      </c>
      <c r="I1372" s="211"/>
      <c r="J1372" s="212">
        <f>ROUND(I1372*H1372,2)</f>
        <v>0</v>
      </c>
      <c r="K1372" s="208" t="s">
        <v>174</v>
      </c>
      <c r="L1372" s="46"/>
      <c r="M1372" s="213" t="s">
        <v>19</v>
      </c>
      <c r="N1372" s="214" t="s">
        <v>42</v>
      </c>
      <c r="O1372" s="86"/>
      <c r="P1372" s="215">
        <f>O1372*H1372</f>
        <v>0</v>
      </c>
      <c r="Q1372" s="215">
        <v>0.00020120000000000001</v>
      </c>
      <c r="R1372" s="215">
        <f>Q1372*H1372</f>
        <v>0.12224529720000001</v>
      </c>
      <c r="S1372" s="215">
        <v>0</v>
      </c>
      <c r="T1372" s="216">
        <f>S1372*H1372</f>
        <v>0</v>
      </c>
      <c r="U1372" s="40"/>
      <c r="V1372" s="40"/>
      <c r="W1372" s="40"/>
      <c r="X1372" s="40"/>
      <c r="Y1372" s="40"/>
      <c r="Z1372" s="40"/>
      <c r="AA1372" s="40"/>
      <c r="AB1372" s="40"/>
      <c r="AC1372" s="40"/>
      <c r="AD1372" s="40"/>
      <c r="AE1372" s="40"/>
      <c r="AR1372" s="217" t="s">
        <v>208</v>
      </c>
      <c r="AT1372" s="217" t="s">
        <v>170</v>
      </c>
      <c r="AU1372" s="217" t="s">
        <v>81</v>
      </c>
      <c r="AY1372" s="19" t="s">
        <v>166</v>
      </c>
      <c r="BE1372" s="218">
        <f>IF(N1372="základní",J1372,0)</f>
        <v>0</v>
      </c>
      <c r="BF1372" s="218">
        <f>IF(N1372="snížená",J1372,0)</f>
        <v>0</v>
      </c>
      <c r="BG1372" s="218">
        <f>IF(N1372="zákl. přenesená",J1372,0)</f>
        <v>0</v>
      </c>
      <c r="BH1372" s="218">
        <f>IF(N1372="sníž. přenesená",J1372,0)</f>
        <v>0</v>
      </c>
      <c r="BI1372" s="218">
        <f>IF(N1372="nulová",J1372,0)</f>
        <v>0</v>
      </c>
      <c r="BJ1372" s="19" t="s">
        <v>79</v>
      </c>
      <c r="BK1372" s="218">
        <f>ROUND(I1372*H1372,2)</f>
        <v>0</v>
      </c>
      <c r="BL1372" s="19" t="s">
        <v>208</v>
      </c>
      <c r="BM1372" s="217" t="s">
        <v>1313</v>
      </c>
    </row>
    <row r="1373" s="2" customFormat="1">
      <c r="A1373" s="40"/>
      <c r="B1373" s="41"/>
      <c r="C1373" s="42"/>
      <c r="D1373" s="219" t="s">
        <v>176</v>
      </c>
      <c r="E1373" s="42"/>
      <c r="F1373" s="220" t="s">
        <v>1314</v>
      </c>
      <c r="G1373" s="42"/>
      <c r="H1373" s="42"/>
      <c r="I1373" s="221"/>
      <c r="J1373" s="42"/>
      <c r="K1373" s="42"/>
      <c r="L1373" s="46"/>
      <c r="M1373" s="222"/>
      <c r="N1373" s="223"/>
      <c r="O1373" s="86"/>
      <c r="P1373" s="86"/>
      <c r="Q1373" s="86"/>
      <c r="R1373" s="86"/>
      <c r="S1373" s="86"/>
      <c r="T1373" s="87"/>
      <c r="U1373" s="40"/>
      <c r="V1373" s="40"/>
      <c r="W1373" s="40"/>
      <c r="X1373" s="40"/>
      <c r="Y1373" s="40"/>
      <c r="Z1373" s="40"/>
      <c r="AA1373" s="40"/>
      <c r="AB1373" s="40"/>
      <c r="AC1373" s="40"/>
      <c r="AD1373" s="40"/>
      <c r="AE1373" s="40"/>
      <c r="AT1373" s="19" t="s">
        <v>176</v>
      </c>
      <c r="AU1373" s="19" t="s">
        <v>81</v>
      </c>
    </row>
    <row r="1374" s="13" customFormat="1">
      <c r="A1374" s="13"/>
      <c r="B1374" s="224"/>
      <c r="C1374" s="225"/>
      <c r="D1374" s="226" t="s">
        <v>178</v>
      </c>
      <c r="E1374" s="227" t="s">
        <v>19</v>
      </c>
      <c r="F1374" s="228" t="s">
        <v>179</v>
      </c>
      <c r="G1374" s="225"/>
      <c r="H1374" s="227" t="s">
        <v>19</v>
      </c>
      <c r="I1374" s="229"/>
      <c r="J1374" s="225"/>
      <c r="K1374" s="225"/>
      <c r="L1374" s="230"/>
      <c r="M1374" s="231"/>
      <c r="N1374" s="232"/>
      <c r="O1374" s="232"/>
      <c r="P1374" s="232"/>
      <c r="Q1374" s="232"/>
      <c r="R1374" s="232"/>
      <c r="S1374" s="232"/>
      <c r="T1374" s="233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4" t="s">
        <v>178</v>
      </c>
      <c r="AU1374" s="234" t="s">
        <v>81</v>
      </c>
      <c r="AV1374" s="13" t="s">
        <v>79</v>
      </c>
      <c r="AW1374" s="13" t="s">
        <v>33</v>
      </c>
      <c r="AX1374" s="13" t="s">
        <v>71</v>
      </c>
      <c r="AY1374" s="234" t="s">
        <v>166</v>
      </c>
    </row>
    <row r="1375" s="13" customFormat="1">
      <c r="A1375" s="13"/>
      <c r="B1375" s="224"/>
      <c r="C1375" s="225"/>
      <c r="D1375" s="226" t="s">
        <v>178</v>
      </c>
      <c r="E1375" s="227" t="s">
        <v>19</v>
      </c>
      <c r="F1375" s="228" t="s">
        <v>181</v>
      </c>
      <c r="G1375" s="225"/>
      <c r="H1375" s="227" t="s">
        <v>19</v>
      </c>
      <c r="I1375" s="229"/>
      <c r="J1375" s="225"/>
      <c r="K1375" s="225"/>
      <c r="L1375" s="230"/>
      <c r="M1375" s="231"/>
      <c r="N1375" s="232"/>
      <c r="O1375" s="232"/>
      <c r="P1375" s="232"/>
      <c r="Q1375" s="232"/>
      <c r="R1375" s="232"/>
      <c r="S1375" s="232"/>
      <c r="T1375" s="23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4" t="s">
        <v>178</v>
      </c>
      <c r="AU1375" s="234" t="s">
        <v>81</v>
      </c>
      <c r="AV1375" s="13" t="s">
        <v>79</v>
      </c>
      <c r="AW1375" s="13" t="s">
        <v>33</v>
      </c>
      <c r="AX1375" s="13" t="s">
        <v>71</v>
      </c>
      <c r="AY1375" s="234" t="s">
        <v>166</v>
      </c>
    </row>
    <row r="1376" s="13" customFormat="1">
      <c r="A1376" s="13"/>
      <c r="B1376" s="224"/>
      <c r="C1376" s="225"/>
      <c r="D1376" s="226" t="s">
        <v>178</v>
      </c>
      <c r="E1376" s="227" t="s">
        <v>19</v>
      </c>
      <c r="F1376" s="228" t="s">
        <v>1309</v>
      </c>
      <c r="G1376" s="225"/>
      <c r="H1376" s="227" t="s">
        <v>19</v>
      </c>
      <c r="I1376" s="229"/>
      <c r="J1376" s="225"/>
      <c r="K1376" s="225"/>
      <c r="L1376" s="230"/>
      <c r="M1376" s="231"/>
      <c r="N1376" s="232"/>
      <c r="O1376" s="232"/>
      <c r="P1376" s="232"/>
      <c r="Q1376" s="232"/>
      <c r="R1376" s="232"/>
      <c r="S1376" s="232"/>
      <c r="T1376" s="233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4" t="s">
        <v>178</v>
      </c>
      <c r="AU1376" s="234" t="s">
        <v>81</v>
      </c>
      <c r="AV1376" s="13" t="s">
        <v>79</v>
      </c>
      <c r="AW1376" s="13" t="s">
        <v>33</v>
      </c>
      <c r="AX1376" s="13" t="s">
        <v>71</v>
      </c>
      <c r="AY1376" s="234" t="s">
        <v>166</v>
      </c>
    </row>
    <row r="1377" s="14" customFormat="1">
      <c r="A1377" s="14"/>
      <c r="B1377" s="235"/>
      <c r="C1377" s="236"/>
      <c r="D1377" s="226" t="s">
        <v>178</v>
      </c>
      <c r="E1377" s="237" t="s">
        <v>19</v>
      </c>
      <c r="F1377" s="238" t="s">
        <v>429</v>
      </c>
      <c r="G1377" s="236"/>
      <c r="H1377" s="239">
        <v>236.21000000000001</v>
      </c>
      <c r="I1377" s="240"/>
      <c r="J1377" s="236"/>
      <c r="K1377" s="236"/>
      <c r="L1377" s="241"/>
      <c r="M1377" s="242"/>
      <c r="N1377" s="243"/>
      <c r="O1377" s="243"/>
      <c r="P1377" s="243"/>
      <c r="Q1377" s="243"/>
      <c r="R1377" s="243"/>
      <c r="S1377" s="243"/>
      <c r="T1377" s="244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45" t="s">
        <v>178</v>
      </c>
      <c r="AU1377" s="245" t="s">
        <v>81</v>
      </c>
      <c r="AV1377" s="14" t="s">
        <v>81</v>
      </c>
      <c r="AW1377" s="14" t="s">
        <v>33</v>
      </c>
      <c r="AX1377" s="14" t="s">
        <v>71</v>
      </c>
      <c r="AY1377" s="245" t="s">
        <v>166</v>
      </c>
    </row>
    <row r="1378" s="14" customFormat="1">
      <c r="A1378" s="14"/>
      <c r="B1378" s="235"/>
      <c r="C1378" s="236"/>
      <c r="D1378" s="226" t="s">
        <v>178</v>
      </c>
      <c r="E1378" s="237" t="s">
        <v>19</v>
      </c>
      <c r="F1378" s="238" t="s">
        <v>430</v>
      </c>
      <c r="G1378" s="236"/>
      <c r="H1378" s="239">
        <v>108.086</v>
      </c>
      <c r="I1378" s="240"/>
      <c r="J1378" s="236"/>
      <c r="K1378" s="236"/>
      <c r="L1378" s="241"/>
      <c r="M1378" s="242"/>
      <c r="N1378" s="243"/>
      <c r="O1378" s="243"/>
      <c r="P1378" s="243"/>
      <c r="Q1378" s="243"/>
      <c r="R1378" s="243"/>
      <c r="S1378" s="243"/>
      <c r="T1378" s="244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45" t="s">
        <v>178</v>
      </c>
      <c r="AU1378" s="245" t="s">
        <v>81</v>
      </c>
      <c r="AV1378" s="14" t="s">
        <v>81</v>
      </c>
      <c r="AW1378" s="14" t="s">
        <v>33</v>
      </c>
      <c r="AX1378" s="14" t="s">
        <v>71</v>
      </c>
      <c r="AY1378" s="245" t="s">
        <v>166</v>
      </c>
    </row>
    <row r="1379" s="14" customFormat="1">
      <c r="A1379" s="14"/>
      <c r="B1379" s="235"/>
      <c r="C1379" s="236"/>
      <c r="D1379" s="226" t="s">
        <v>178</v>
      </c>
      <c r="E1379" s="237" t="s">
        <v>19</v>
      </c>
      <c r="F1379" s="238" t="s">
        <v>431</v>
      </c>
      <c r="G1379" s="236"/>
      <c r="H1379" s="239">
        <v>14.085000000000001</v>
      </c>
      <c r="I1379" s="240"/>
      <c r="J1379" s="236"/>
      <c r="K1379" s="236"/>
      <c r="L1379" s="241"/>
      <c r="M1379" s="242"/>
      <c r="N1379" s="243"/>
      <c r="O1379" s="243"/>
      <c r="P1379" s="243"/>
      <c r="Q1379" s="243"/>
      <c r="R1379" s="243"/>
      <c r="S1379" s="243"/>
      <c r="T1379" s="244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45" t="s">
        <v>178</v>
      </c>
      <c r="AU1379" s="245" t="s">
        <v>81</v>
      </c>
      <c r="AV1379" s="14" t="s">
        <v>81</v>
      </c>
      <c r="AW1379" s="14" t="s">
        <v>33</v>
      </c>
      <c r="AX1379" s="14" t="s">
        <v>71</v>
      </c>
      <c r="AY1379" s="245" t="s">
        <v>166</v>
      </c>
    </row>
    <row r="1380" s="16" customFormat="1">
      <c r="A1380" s="16"/>
      <c r="B1380" s="267"/>
      <c r="C1380" s="268"/>
      <c r="D1380" s="226" t="s">
        <v>178</v>
      </c>
      <c r="E1380" s="269" t="s">
        <v>19</v>
      </c>
      <c r="F1380" s="270" t="s">
        <v>466</v>
      </c>
      <c r="G1380" s="268"/>
      <c r="H1380" s="271">
        <v>358.38099999999997</v>
      </c>
      <c r="I1380" s="272"/>
      <c r="J1380" s="268"/>
      <c r="K1380" s="268"/>
      <c r="L1380" s="273"/>
      <c r="M1380" s="274"/>
      <c r="N1380" s="275"/>
      <c r="O1380" s="275"/>
      <c r="P1380" s="275"/>
      <c r="Q1380" s="275"/>
      <c r="R1380" s="275"/>
      <c r="S1380" s="275"/>
      <c r="T1380" s="276"/>
      <c r="U1380" s="16"/>
      <c r="V1380" s="16"/>
      <c r="W1380" s="16"/>
      <c r="X1380" s="16"/>
      <c r="Y1380" s="16"/>
      <c r="Z1380" s="16"/>
      <c r="AA1380" s="16"/>
      <c r="AB1380" s="16"/>
      <c r="AC1380" s="16"/>
      <c r="AD1380" s="16"/>
      <c r="AE1380" s="16"/>
      <c r="AT1380" s="277" t="s">
        <v>178</v>
      </c>
      <c r="AU1380" s="277" t="s">
        <v>81</v>
      </c>
      <c r="AV1380" s="16" t="s">
        <v>188</v>
      </c>
      <c r="AW1380" s="16" t="s">
        <v>33</v>
      </c>
      <c r="AX1380" s="16" t="s">
        <v>71</v>
      </c>
      <c r="AY1380" s="277" t="s">
        <v>166</v>
      </c>
    </row>
    <row r="1381" s="13" customFormat="1">
      <c r="A1381" s="13"/>
      <c r="B1381" s="224"/>
      <c r="C1381" s="225"/>
      <c r="D1381" s="226" t="s">
        <v>178</v>
      </c>
      <c r="E1381" s="227" t="s">
        <v>19</v>
      </c>
      <c r="F1381" s="228" t="s">
        <v>1310</v>
      </c>
      <c r="G1381" s="225"/>
      <c r="H1381" s="227" t="s">
        <v>19</v>
      </c>
      <c r="I1381" s="229"/>
      <c r="J1381" s="225"/>
      <c r="K1381" s="225"/>
      <c r="L1381" s="230"/>
      <c r="M1381" s="231"/>
      <c r="N1381" s="232"/>
      <c r="O1381" s="232"/>
      <c r="P1381" s="232"/>
      <c r="Q1381" s="232"/>
      <c r="R1381" s="232"/>
      <c r="S1381" s="232"/>
      <c r="T1381" s="23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4" t="s">
        <v>178</v>
      </c>
      <c r="AU1381" s="234" t="s">
        <v>81</v>
      </c>
      <c r="AV1381" s="13" t="s">
        <v>79</v>
      </c>
      <c r="AW1381" s="13" t="s">
        <v>33</v>
      </c>
      <c r="AX1381" s="13" t="s">
        <v>71</v>
      </c>
      <c r="AY1381" s="234" t="s">
        <v>166</v>
      </c>
    </row>
    <row r="1382" s="14" customFormat="1">
      <c r="A1382" s="14"/>
      <c r="B1382" s="235"/>
      <c r="C1382" s="236"/>
      <c r="D1382" s="226" t="s">
        <v>178</v>
      </c>
      <c r="E1382" s="237" t="s">
        <v>19</v>
      </c>
      <c r="F1382" s="238" t="s">
        <v>1076</v>
      </c>
      <c r="G1382" s="236"/>
      <c r="H1382" s="239">
        <v>197.52000000000001</v>
      </c>
      <c r="I1382" s="240"/>
      <c r="J1382" s="236"/>
      <c r="K1382" s="236"/>
      <c r="L1382" s="241"/>
      <c r="M1382" s="242"/>
      <c r="N1382" s="243"/>
      <c r="O1382" s="243"/>
      <c r="P1382" s="243"/>
      <c r="Q1382" s="243"/>
      <c r="R1382" s="243"/>
      <c r="S1382" s="243"/>
      <c r="T1382" s="244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45" t="s">
        <v>178</v>
      </c>
      <c r="AU1382" s="245" t="s">
        <v>81</v>
      </c>
      <c r="AV1382" s="14" t="s">
        <v>81</v>
      </c>
      <c r="AW1382" s="14" t="s">
        <v>33</v>
      </c>
      <c r="AX1382" s="14" t="s">
        <v>71</v>
      </c>
      <c r="AY1382" s="245" t="s">
        <v>166</v>
      </c>
    </row>
    <row r="1383" s="14" customFormat="1">
      <c r="A1383" s="14"/>
      <c r="B1383" s="235"/>
      <c r="C1383" s="236"/>
      <c r="D1383" s="226" t="s">
        <v>178</v>
      </c>
      <c r="E1383" s="237" t="s">
        <v>19</v>
      </c>
      <c r="F1383" s="238" t="s">
        <v>1077</v>
      </c>
      <c r="G1383" s="236"/>
      <c r="H1383" s="239">
        <v>51.68</v>
      </c>
      <c r="I1383" s="240"/>
      <c r="J1383" s="236"/>
      <c r="K1383" s="236"/>
      <c r="L1383" s="241"/>
      <c r="M1383" s="242"/>
      <c r="N1383" s="243"/>
      <c r="O1383" s="243"/>
      <c r="P1383" s="243"/>
      <c r="Q1383" s="243"/>
      <c r="R1383" s="243"/>
      <c r="S1383" s="243"/>
      <c r="T1383" s="244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45" t="s">
        <v>178</v>
      </c>
      <c r="AU1383" s="245" t="s">
        <v>81</v>
      </c>
      <c r="AV1383" s="14" t="s">
        <v>81</v>
      </c>
      <c r="AW1383" s="14" t="s">
        <v>33</v>
      </c>
      <c r="AX1383" s="14" t="s">
        <v>71</v>
      </c>
      <c r="AY1383" s="245" t="s">
        <v>166</v>
      </c>
    </row>
    <row r="1384" s="16" customFormat="1">
      <c r="A1384" s="16"/>
      <c r="B1384" s="267"/>
      <c r="C1384" s="268"/>
      <c r="D1384" s="226" t="s">
        <v>178</v>
      </c>
      <c r="E1384" s="269" t="s">
        <v>19</v>
      </c>
      <c r="F1384" s="270" t="s">
        <v>466</v>
      </c>
      <c r="G1384" s="268"/>
      <c r="H1384" s="271">
        <v>249.20000000000002</v>
      </c>
      <c r="I1384" s="272"/>
      <c r="J1384" s="268"/>
      <c r="K1384" s="268"/>
      <c r="L1384" s="273"/>
      <c r="M1384" s="274"/>
      <c r="N1384" s="275"/>
      <c r="O1384" s="275"/>
      <c r="P1384" s="275"/>
      <c r="Q1384" s="275"/>
      <c r="R1384" s="275"/>
      <c r="S1384" s="275"/>
      <c r="T1384" s="276"/>
      <c r="U1384" s="16"/>
      <c r="V1384" s="16"/>
      <c r="W1384" s="16"/>
      <c r="X1384" s="16"/>
      <c r="Y1384" s="16"/>
      <c r="Z1384" s="16"/>
      <c r="AA1384" s="16"/>
      <c r="AB1384" s="16"/>
      <c r="AC1384" s="16"/>
      <c r="AD1384" s="16"/>
      <c r="AE1384" s="16"/>
      <c r="AT1384" s="277" t="s">
        <v>178</v>
      </c>
      <c r="AU1384" s="277" t="s">
        <v>81</v>
      </c>
      <c r="AV1384" s="16" t="s">
        <v>188</v>
      </c>
      <c r="AW1384" s="16" t="s">
        <v>33</v>
      </c>
      <c r="AX1384" s="16" t="s">
        <v>71</v>
      </c>
      <c r="AY1384" s="277" t="s">
        <v>166</v>
      </c>
    </row>
    <row r="1385" s="15" customFormat="1">
      <c r="A1385" s="15"/>
      <c r="B1385" s="246"/>
      <c r="C1385" s="247"/>
      <c r="D1385" s="226" t="s">
        <v>178</v>
      </c>
      <c r="E1385" s="248" t="s">
        <v>19</v>
      </c>
      <c r="F1385" s="249" t="s">
        <v>183</v>
      </c>
      <c r="G1385" s="247"/>
      <c r="H1385" s="250">
        <v>607.5809999999999</v>
      </c>
      <c r="I1385" s="251"/>
      <c r="J1385" s="247"/>
      <c r="K1385" s="247"/>
      <c r="L1385" s="252"/>
      <c r="M1385" s="253"/>
      <c r="N1385" s="254"/>
      <c r="O1385" s="254"/>
      <c r="P1385" s="254"/>
      <c r="Q1385" s="254"/>
      <c r="R1385" s="254"/>
      <c r="S1385" s="254"/>
      <c r="T1385" s="255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56" t="s">
        <v>178</v>
      </c>
      <c r="AU1385" s="256" t="s">
        <v>81</v>
      </c>
      <c r="AV1385" s="15" t="s">
        <v>175</v>
      </c>
      <c r="AW1385" s="15" t="s">
        <v>33</v>
      </c>
      <c r="AX1385" s="15" t="s">
        <v>79</v>
      </c>
      <c r="AY1385" s="256" t="s">
        <v>166</v>
      </c>
    </row>
    <row r="1386" s="2" customFormat="1" ht="24.15" customHeight="1">
      <c r="A1386" s="40"/>
      <c r="B1386" s="41"/>
      <c r="C1386" s="206" t="s">
        <v>1315</v>
      </c>
      <c r="D1386" s="206" t="s">
        <v>170</v>
      </c>
      <c r="E1386" s="207" t="s">
        <v>1316</v>
      </c>
      <c r="F1386" s="208" t="s">
        <v>1317</v>
      </c>
      <c r="G1386" s="209" t="s">
        <v>199</v>
      </c>
      <c r="H1386" s="210">
        <v>607.58100000000002</v>
      </c>
      <c r="I1386" s="211"/>
      <c r="J1386" s="212">
        <f>ROUND(I1386*H1386,2)</f>
        <v>0</v>
      </c>
      <c r="K1386" s="208" t="s">
        <v>174</v>
      </c>
      <c r="L1386" s="46"/>
      <c r="M1386" s="213" t="s">
        <v>19</v>
      </c>
      <c r="N1386" s="214" t="s">
        <v>42</v>
      </c>
      <c r="O1386" s="86"/>
      <c r="P1386" s="215">
        <f>O1386*H1386</f>
        <v>0</v>
      </c>
      <c r="Q1386" s="215">
        <v>0.00028600000000000001</v>
      </c>
      <c r="R1386" s="215">
        <f>Q1386*H1386</f>
        <v>0.173768166</v>
      </c>
      <c r="S1386" s="215">
        <v>0</v>
      </c>
      <c r="T1386" s="216">
        <f>S1386*H1386</f>
        <v>0</v>
      </c>
      <c r="U1386" s="40"/>
      <c r="V1386" s="40"/>
      <c r="W1386" s="40"/>
      <c r="X1386" s="40"/>
      <c r="Y1386" s="40"/>
      <c r="Z1386" s="40"/>
      <c r="AA1386" s="40"/>
      <c r="AB1386" s="40"/>
      <c r="AC1386" s="40"/>
      <c r="AD1386" s="40"/>
      <c r="AE1386" s="40"/>
      <c r="AR1386" s="217" t="s">
        <v>208</v>
      </c>
      <c r="AT1386" s="217" t="s">
        <v>170</v>
      </c>
      <c r="AU1386" s="217" t="s">
        <v>81</v>
      </c>
      <c r="AY1386" s="19" t="s">
        <v>166</v>
      </c>
      <c r="BE1386" s="218">
        <f>IF(N1386="základní",J1386,0)</f>
        <v>0</v>
      </c>
      <c r="BF1386" s="218">
        <f>IF(N1386="snížená",J1386,0)</f>
        <v>0</v>
      </c>
      <c r="BG1386" s="218">
        <f>IF(N1386="zákl. přenesená",J1386,0)</f>
        <v>0</v>
      </c>
      <c r="BH1386" s="218">
        <f>IF(N1386="sníž. přenesená",J1386,0)</f>
        <v>0</v>
      </c>
      <c r="BI1386" s="218">
        <f>IF(N1386="nulová",J1386,0)</f>
        <v>0</v>
      </c>
      <c r="BJ1386" s="19" t="s">
        <v>79</v>
      </c>
      <c r="BK1386" s="218">
        <f>ROUND(I1386*H1386,2)</f>
        <v>0</v>
      </c>
      <c r="BL1386" s="19" t="s">
        <v>208</v>
      </c>
      <c r="BM1386" s="217" t="s">
        <v>1318</v>
      </c>
    </row>
    <row r="1387" s="2" customFormat="1">
      <c r="A1387" s="40"/>
      <c r="B1387" s="41"/>
      <c r="C1387" s="42"/>
      <c r="D1387" s="219" t="s">
        <v>176</v>
      </c>
      <c r="E1387" s="42"/>
      <c r="F1387" s="220" t="s">
        <v>1319</v>
      </c>
      <c r="G1387" s="42"/>
      <c r="H1387" s="42"/>
      <c r="I1387" s="221"/>
      <c r="J1387" s="42"/>
      <c r="K1387" s="42"/>
      <c r="L1387" s="46"/>
      <c r="M1387" s="222"/>
      <c r="N1387" s="223"/>
      <c r="O1387" s="86"/>
      <c r="P1387" s="86"/>
      <c r="Q1387" s="86"/>
      <c r="R1387" s="86"/>
      <c r="S1387" s="86"/>
      <c r="T1387" s="87"/>
      <c r="U1387" s="40"/>
      <c r="V1387" s="40"/>
      <c r="W1387" s="40"/>
      <c r="X1387" s="40"/>
      <c r="Y1387" s="40"/>
      <c r="Z1387" s="40"/>
      <c r="AA1387" s="40"/>
      <c r="AB1387" s="40"/>
      <c r="AC1387" s="40"/>
      <c r="AD1387" s="40"/>
      <c r="AE1387" s="40"/>
      <c r="AT1387" s="19" t="s">
        <v>176</v>
      </c>
      <c r="AU1387" s="19" t="s">
        <v>81</v>
      </c>
    </row>
    <row r="1388" s="13" customFormat="1">
      <c r="A1388" s="13"/>
      <c r="B1388" s="224"/>
      <c r="C1388" s="225"/>
      <c r="D1388" s="226" t="s">
        <v>178</v>
      </c>
      <c r="E1388" s="227" t="s">
        <v>19</v>
      </c>
      <c r="F1388" s="228" t="s">
        <v>179</v>
      </c>
      <c r="G1388" s="225"/>
      <c r="H1388" s="227" t="s">
        <v>19</v>
      </c>
      <c r="I1388" s="229"/>
      <c r="J1388" s="225"/>
      <c r="K1388" s="225"/>
      <c r="L1388" s="230"/>
      <c r="M1388" s="231"/>
      <c r="N1388" s="232"/>
      <c r="O1388" s="232"/>
      <c r="P1388" s="232"/>
      <c r="Q1388" s="232"/>
      <c r="R1388" s="232"/>
      <c r="S1388" s="232"/>
      <c r="T1388" s="23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4" t="s">
        <v>178</v>
      </c>
      <c r="AU1388" s="234" t="s">
        <v>81</v>
      </c>
      <c r="AV1388" s="13" t="s">
        <v>79</v>
      </c>
      <c r="AW1388" s="13" t="s">
        <v>33</v>
      </c>
      <c r="AX1388" s="13" t="s">
        <v>71</v>
      </c>
      <c r="AY1388" s="234" t="s">
        <v>166</v>
      </c>
    </row>
    <row r="1389" s="13" customFormat="1">
      <c r="A1389" s="13"/>
      <c r="B1389" s="224"/>
      <c r="C1389" s="225"/>
      <c r="D1389" s="226" t="s">
        <v>178</v>
      </c>
      <c r="E1389" s="227" t="s">
        <v>19</v>
      </c>
      <c r="F1389" s="228" t="s">
        <v>181</v>
      </c>
      <c r="G1389" s="225"/>
      <c r="H1389" s="227" t="s">
        <v>19</v>
      </c>
      <c r="I1389" s="229"/>
      <c r="J1389" s="225"/>
      <c r="K1389" s="225"/>
      <c r="L1389" s="230"/>
      <c r="M1389" s="231"/>
      <c r="N1389" s="232"/>
      <c r="O1389" s="232"/>
      <c r="P1389" s="232"/>
      <c r="Q1389" s="232"/>
      <c r="R1389" s="232"/>
      <c r="S1389" s="232"/>
      <c r="T1389" s="23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4" t="s">
        <v>178</v>
      </c>
      <c r="AU1389" s="234" t="s">
        <v>81</v>
      </c>
      <c r="AV1389" s="13" t="s">
        <v>79</v>
      </c>
      <c r="AW1389" s="13" t="s">
        <v>33</v>
      </c>
      <c r="AX1389" s="13" t="s">
        <v>71</v>
      </c>
      <c r="AY1389" s="234" t="s">
        <v>166</v>
      </c>
    </row>
    <row r="1390" s="13" customFormat="1">
      <c r="A1390" s="13"/>
      <c r="B1390" s="224"/>
      <c r="C1390" s="225"/>
      <c r="D1390" s="226" t="s">
        <v>178</v>
      </c>
      <c r="E1390" s="227" t="s">
        <v>19</v>
      </c>
      <c r="F1390" s="228" t="s">
        <v>1320</v>
      </c>
      <c r="G1390" s="225"/>
      <c r="H1390" s="227" t="s">
        <v>19</v>
      </c>
      <c r="I1390" s="229"/>
      <c r="J1390" s="225"/>
      <c r="K1390" s="225"/>
      <c r="L1390" s="230"/>
      <c r="M1390" s="231"/>
      <c r="N1390" s="232"/>
      <c r="O1390" s="232"/>
      <c r="P1390" s="232"/>
      <c r="Q1390" s="232"/>
      <c r="R1390" s="232"/>
      <c r="S1390" s="232"/>
      <c r="T1390" s="23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4" t="s">
        <v>178</v>
      </c>
      <c r="AU1390" s="234" t="s">
        <v>81</v>
      </c>
      <c r="AV1390" s="13" t="s">
        <v>79</v>
      </c>
      <c r="AW1390" s="13" t="s">
        <v>33</v>
      </c>
      <c r="AX1390" s="13" t="s">
        <v>71</v>
      </c>
      <c r="AY1390" s="234" t="s">
        <v>166</v>
      </c>
    </row>
    <row r="1391" s="13" customFormat="1">
      <c r="A1391" s="13"/>
      <c r="B1391" s="224"/>
      <c r="C1391" s="225"/>
      <c r="D1391" s="226" t="s">
        <v>178</v>
      </c>
      <c r="E1391" s="227" t="s">
        <v>19</v>
      </c>
      <c r="F1391" s="228" t="s">
        <v>181</v>
      </c>
      <c r="G1391" s="225"/>
      <c r="H1391" s="227" t="s">
        <v>19</v>
      </c>
      <c r="I1391" s="229"/>
      <c r="J1391" s="225"/>
      <c r="K1391" s="225"/>
      <c r="L1391" s="230"/>
      <c r="M1391" s="231"/>
      <c r="N1391" s="232"/>
      <c r="O1391" s="232"/>
      <c r="P1391" s="232"/>
      <c r="Q1391" s="232"/>
      <c r="R1391" s="232"/>
      <c r="S1391" s="232"/>
      <c r="T1391" s="23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4" t="s">
        <v>178</v>
      </c>
      <c r="AU1391" s="234" t="s">
        <v>81</v>
      </c>
      <c r="AV1391" s="13" t="s">
        <v>79</v>
      </c>
      <c r="AW1391" s="13" t="s">
        <v>33</v>
      </c>
      <c r="AX1391" s="13" t="s">
        <v>71</v>
      </c>
      <c r="AY1391" s="234" t="s">
        <v>166</v>
      </c>
    </row>
    <row r="1392" s="13" customFormat="1">
      <c r="A1392" s="13"/>
      <c r="B1392" s="224"/>
      <c r="C1392" s="225"/>
      <c r="D1392" s="226" t="s">
        <v>178</v>
      </c>
      <c r="E1392" s="227" t="s">
        <v>19</v>
      </c>
      <c r="F1392" s="228" t="s">
        <v>1321</v>
      </c>
      <c r="G1392" s="225"/>
      <c r="H1392" s="227" t="s">
        <v>19</v>
      </c>
      <c r="I1392" s="229"/>
      <c r="J1392" s="225"/>
      <c r="K1392" s="225"/>
      <c r="L1392" s="230"/>
      <c r="M1392" s="231"/>
      <c r="N1392" s="232"/>
      <c r="O1392" s="232"/>
      <c r="P1392" s="232"/>
      <c r="Q1392" s="232"/>
      <c r="R1392" s="232"/>
      <c r="S1392" s="232"/>
      <c r="T1392" s="23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4" t="s">
        <v>178</v>
      </c>
      <c r="AU1392" s="234" t="s">
        <v>81</v>
      </c>
      <c r="AV1392" s="13" t="s">
        <v>79</v>
      </c>
      <c r="AW1392" s="13" t="s">
        <v>33</v>
      </c>
      <c r="AX1392" s="13" t="s">
        <v>71</v>
      </c>
      <c r="AY1392" s="234" t="s">
        <v>166</v>
      </c>
    </row>
    <row r="1393" s="14" customFormat="1">
      <c r="A1393" s="14"/>
      <c r="B1393" s="235"/>
      <c r="C1393" s="236"/>
      <c r="D1393" s="226" t="s">
        <v>178</v>
      </c>
      <c r="E1393" s="237" t="s">
        <v>19</v>
      </c>
      <c r="F1393" s="238" t="s">
        <v>429</v>
      </c>
      <c r="G1393" s="236"/>
      <c r="H1393" s="239">
        <v>236.21000000000001</v>
      </c>
      <c r="I1393" s="240"/>
      <c r="J1393" s="236"/>
      <c r="K1393" s="236"/>
      <c r="L1393" s="241"/>
      <c r="M1393" s="242"/>
      <c r="N1393" s="243"/>
      <c r="O1393" s="243"/>
      <c r="P1393" s="243"/>
      <c r="Q1393" s="243"/>
      <c r="R1393" s="243"/>
      <c r="S1393" s="243"/>
      <c r="T1393" s="244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45" t="s">
        <v>178</v>
      </c>
      <c r="AU1393" s="245" t="s">
        <v>81</v>
      </c>
      <c r="AV1393" s="14" t="s">
        <v>81</v>
      </c>
      <c r="AW1393" s="14" t="s">
        <v>33</v>
      </c>
      <c r="AX1393" s="14" t="s">
        <v>71</v>
      </c>
      <c r="AY1393" s="245" t="s">
        <v>166</v>
      </c>
    </row>
    <row r="1394" s="14" customFormat="1">
      <c r="A1394" s="14"/>
      <c r="B1394" s="235"/>
      <c r="C1394" s="236"/>
      <c r="D1394" s="226" t="s">
        <v>178</v>
      </c>
      <c r="E1394" s="237" t="s">
        <v>19</v>
      </c>
      <c r="F1394" s="238" t="s">
        <v>430</v>
      </c>
      <c r="G1394" s="236"/>
      <c r="H1394" s="239">
        <v>108.086</v>
      </c>
      <c r="I1394" s="240"/>
      <c r="J1394" s="236"/>
      <c r="K1394" s="236"/>
      <c r="L1394" s="241"/>
      <c r="M1394" s="242"/>
      <c r="N1394" s="243"/>
      <c r="O1394" s="243"/>
      <c r="P1394" s="243"/>
      <c r="Q1394" s="243"/>
      <c r="R1394" s="243"/>
      <c r="S1394" s="243"/>
      <c r="T1394" s="244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45" t="s">
        <v>178</v>
      </c>
      <c r="AU1394" s="245" t="s">
        <v>81</v>
      </c>
      <c r="AV1394" s="14" t="s">
        <v>81</v>
      </c>
      <c r="AW1394" s="14" t="s">
        <v>33</v>
      </c>
      <c r="AX1394" s="14" t="s">
        <v>71</v>
      </c>
      <c r="AY1394" s="245" t="s">
        <v>166</v>
      </c>
    </row>
    <row r="1395" s="14" customFormat="1">
      <c r="A1395" s="14"/>
      <c r="B1395" s="235"/>
      <c r="C1395" s="236"/>
      <c r="D1395" s="226" t="s">
        <v>178</v>
      </c>
      <c r="E1395" s="237" t="s">
        <v>19</v>
      </c>
      <c r="F1395" s="238" t="s">
        <v>431</v>
      </c>
      <c r="G1395" s="236"/>
      <c r="H1395" s="239">
        <v>14.085000000000001</v>
      </c>
      <c r="I1395" s="240"/>
      <c r="J1395" s="236"/>
      <c r="K1395" s="236"/>
      <c r="L1395" s="241"/>
      <c r="M1395" s="242"/>
      <c r="N1395" s="243"/>
      <c r="O1395" s="243"/>
      <c r="P1395" s="243"/>
      <c r="Q1395" s="243"/>
      <c r="R1395" s="243"/>
      <c r="S1395" s="243"/>
      <c r="T1395" s="244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45" t="s">
        <v>178</v>
      </c>
      <c r="AU1395" s="245" t="s">
        <v>81</v>
      </c>
      <c r="AV1395" s="14" t="s">
        <v>81</v>
      </c>
      <c r="AW1395" s="14" t="s">
        <v>33</v>
      </c>
      <c r="AX1395" s="14" t="s">
        <v>71</v>
      </c>
      <c r="AY1395" s="245" t="s">
        <v>166</v>
      </c>
    </row>
    <row r="1396" s="16" customFormat="1">
      <c r="A1396" s="16"/>
      <c r="B1396" s="267"/>
      <c r="C1396" s="268"/>
      <c r="D1396" s="226" t="s">
        <v>178</v>
      </c>
      <c r="E1396" s="269" t="s">
        <v>19</v>
      </c>
      <c r="F1396" s="270" t="s">
        <v>466</v>
      </c>
      <c r="G1396" s="268"/>
      <c r="H1396" s="271">
        <v>358.38099999999997</v>
      </c>
      <c r="I1396" s="272"/>
      <c r="J1396" s="268"/>
      <c r="K1396" s="268"/>
      <c r="L1396" s="273"/>
      <c r="M1396" s="274"/>
      <c r="N1396" s="275"/>
      <c r="O1396" s="275"/>
      <c r="P1396" s="275"/>
      <c r="Q1396" s="275"/>
      <c r="R1396" s="275"/>
      <c r="S1396" s="275"/>
      <c r="T1396" s="276"/>
      <c r="U1396" s="16"/>
      <c r="V1396" s="16"/>
      <c r="W1396" s="16"/>
      <c r="X1396" s="16"/>
      <c r="Y1396" s="16"/>
      <c r="Z1396" s="16"/>
      <c r="AA1396" s="16"/>
      <c r="AB1396" s="16"/>
      <c r="AC1396" s="16"/>
      <c r="AD1396" s="16"/>
      <c r="AE1396" s="16"/>
      <c r="AT1396" s="277" t="s">
        <v>178</v>
      </c>
      <c r="AU1396" s="277" t="s">
        <v>81</v>
      </c>
      <c r="AV1396" s="16" t="s">
        <v>188</v>
      </c>
      <c r="AW1396" s="16" t="s">
        <v>33</v>
      </c>
      <c r="AX1396" s="16" t="s">
        <v>71</v>
      </c>
      <c r="AY1396" s="277" t="s">
        <v>166</v>
      </c>
    </row>
    <row r="1397" s="13" customFormat="1">
      <c r="A1397" s="13"/>
      <c r="B1397" s="224"/>
      <c r="C1397" s="225"/>
      <c r="D1397" s="226" t="s">
        <v>178</v>
      </c>
      <c r="E1397" s="227" t="s">
        <v>19</v>
      </c>
      <c r="F1397" s="228" t="s">
        <v>1310</v>
      </c>
      <c r="G1397" s="225"/>
      <c r="H1397" s="227" t="s">
        <v>19</v>
      </c>
      <c r="I1397" s="229"/>
      <c r="J1397" s="225"/>
      <c r="K1397" s="225"/>
      <c r="L1397" s="230"/>
      <c r="M1397" s="231"/>
      <c r="N1397" s="232"/>
      <c r="O1397" s="232"/>
      <c r="P1397" s="232"/>
      <c r="Q1397" s="232"/>
      <c r="R1397" s="232"/>
      <c r="S1397" s="232"/>
      <c r="T1397" s="23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4" t="s">
        <v>178</v>
      </c>
      <c r="AU1397" s="234" t="s">
        <v>81</v>
      </c>
      <c r="AV1397" s="13" t="s">
        <v>79</v>
      </c>
      <c r="AW1397" s="13" t="s">
        <v>33</v>
      </c>
      <c r="AX1397" s="13" t="s">
        <v>71</v>
      </c>
      <c r="AY1397" s="234" t="s">
        <v>166</v>
      </c>
    </row>
    <row r="1398" s="14" customFormat="1">
      <c r="A1398" s="14"/>
      <c r="B1398" s="235"/>
      <c r="C1398" s="236"/>
      <c r="D1398" s="226" t="s">
        <v>178</v>
      </c>
      <c r="E1398" s="237" t="s">
        <v>19</v>
      </c>
      <c r="F1398" s="238" t="s">
        <v>1076</v>
      </c>
      <c r="G1398" s="236"/>
      <c r="H1398" s="239">
        <v>197.52000000000001</v>
      </c>
      <c r="I1398" s="240"/>
      <c r="J1398" s="236"/>
      <c r="K1398" s="236"/>
      <c r="L1398" s="241"/>
      <c r="M1398" s="242"/>
      <c r="N1398" s="243"/>
      <c r="O1398" s="243"/>
      <c r="P1398" s="243"/>
      <c r="Q1398" s="243"/>
      <c r="R1398" s="243"/>
      <c r="S1398" s="243"/>
      <c r="T1398" s="244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45" t="s">
        <v>178</v>
      </c>
      <c r="AU1398" s="245" t="s">
        <v>81</v>
      </c>
      <c r="AV1398" s="14" t="s">
        <v>81</v>
      </c>
      <c r="AW1398" s="14" t="s">
        <v>33</v>
      </c>
      <c r="AX1398" s="14" t="s">
        <v>71</v>
      </c>
      <c r="AY1398" s="245" t="s">
        <v>166</v>
      </c>
    </row>
    <row r="1399" s="14" customFormat="1">
      <c r="A1399" s="14"/>
      <c r="B1399" s="235"/>
      <c r="C1399" s="236"/>
      <c r="D1399" s="226" t="s">
        <v>178</v>
      </c>
      <c r="E1399" s="237" t="s">
        <v>19</v>
      </c>
      <c r="F1399" s="238" t="s">
        <v>1077</v>
      </c>
      <c r="G1399" s="236"/>
      <c r="H1399" s="239">
        <v>51.68</v>
      </c>
      <c r="I1399" s="240"/>
      <c r="J1399" s="236"/>
      <c r="K1399" s="236"/>
      <c r="L1399" s="241"/>
      <c r="M1399" s="242"/>
      <c r="N1399" s="243"/>
      <c r="O1399" s="243"/>
      <c r="P1399" s="243"/>
      <c r="Q1399" s="243"/>
      <c r="R1399" s="243"/>
      <c r="S1399" s="243"/>
      <c r="T1399" s="244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45" t="s">
        <v>178</v>
      </c>
      <c r="AU1399" s="245" t="s">
        <v>81</v>
      </c>
      <c r="AV1399" s="14" t="s">
        <v>81</v>
      </c>
      <c r="AW1399" s="14" t="s">
        <v>33</v>
      </c>
      <c r="AX1399" s="14" t="s">
        <v>71</v>
      </c>
      <c r="AY1399" s="245" t="s">
        <v>166</v>
      </c>
    </row>
    <row r="1400" s="16" customFormat="1">
      <c r="A1400" s="16"/>
      <c r="B1400" s="267"/>
      <c r="C1400" s="268"/>
      <c r="D1400" s="226" t="s">
        <v>178</v>
      </c>
      <c r="E1400" s="269" t="s">
        <v>19</v>
      </c>
      <c r="F1400" s="270" t="s">
        <v>466</v>
      </c>
      <c r="G1400" s="268"/>
      <c r="H1400" s="271">
        <v>249.20000000000002</v>
      </c>
      <c r="I1400" s="272"/>
      <c r="J1400" s="268"/>
      <c r="K1400" s="268"/>
      <c r="L1400" s="273"/>
      <c r="M1400" s="274"/>
      <c r="N1400" s="275"/>
      <c r="O1400" s="275"/>
      <c r="P1400" s="275"/>
      <c r="Q1400" s="275"/>
      <c r="R1400" s="275"/>
      <c r="S1400" s="275"/>
      <c r="T1400" s="276"/>
      <c r="U1400" s="16"/>
      <c r="V1400" s="16"/>
      <c r="W1400" s="16"/>
      <c r="X1400" s="16"/>
      <c r="Y1400" s="16"/>
      <c r="Z1400" s="16"/>
      <c r="AA1400" s="16"/>
      <c r="AB1400" s="16"/>
      <c r="AC1400" s="16"/>
      <c r="AD1400" s="16"/>
      <c r="AE1400" s="16"/>
      <c r="AT1400" s="277" t="s">
        <v>178</v>
      </c>
      <c r="AU1400" s="277" t="s">
        <v>81</v>
      </c>
      <c r="AV1400" s="16" t="s">
        <v>188</v>
      </c>
      <c r="AW1400" s="16" t="s">
        <v>33</v>
      </c>
      <c r="AX1400" s="16" t="s">
        <v>71</v>
      </c>
      <c r="AY1400" s="277" t="s">
        <v>166</v>
      </c>
    </row>
    <row r="1401" s="15" customFormat="1">
      <c r="A1401" s="15"/>
      <c r="B1401" s="246"/>
      <c r="C1401" s="247"/>
      <c r="D1401" s="226" t="s">
        <v>178</v>
      </c>
      <c r="E1401" s="248" t="s">
        <v>19</v>
      </c>
      <c r="F1401" s="249" t="s">
        <v>183</v>
      </c>
      <c r="G1401" s="247"/>
      <c r="H1401" s="250">
        <v>607.5809999999999</v>
      </c>
      <c r="I1401" s="251"/>
      <c r="J1401" s="247"/>
      <c r="K1401" s="247"/>
      <c r="L1401" s="252"/>
      <c r="M1401" s="253"/>
      <c r="N1401" s="254"/>
      <c r="O1401" s="254"/>
      <c r="P1401" s="254"/>
      <c r="Q1401" s="254"/>
      <c r="R1401" s="254"/>
      <c r="S1401" s="254"/>
      <c r="T1401" s="255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56" t="s">
        <v>178</v>
      </c>
      <c r="AU1401" s="256" t="s">
        <v>81</v>
      </c>
      <c r="AV1401" s="15" t="s">
        <v>175</v>
      </c>
      <c r="AW1401" s="15" t="s">
        <v>33</v>
      </c>
      <c r="AX1401" s="15" t="s">
        <v>79</v>
      </c>
      <c r="AY1401" s="256" t="s">
        <v>166</v>
      </c>
    </row>
    <row r="1402" s="12" customFormat="1" ht="22.8" customHeight="1">
      <c r="A1402" s="12"/>
      <c r="B1402" s="190"/>
      <c r="C1402" s="191"/>
      <c r="D1402" s="192" t="s">
        <v>70</v>
      </c>
      <c r="E1402" s="204" t="s">
        <v>1322</v>
      </c>
      <c r="F1402" s="204" t="s">
        <v>1323</v>
      </c>
      <c r="G1402" s="191"/>
      <c r="H1402" s="191"/>
      <c r="I1402" s="194"/>
      <c r="J1402" s="205">
        <f>BK1402</f>
        <v>0</v>
      </c>
      <c r="K1402" s="191"/>
      <c r="L1402" s="196"/>
      <c r="M1402" s="197"/>
      <c r="N1402" s="198"/>
      <c r="O1402" s="198"/>
      <c r="P1402" s="199">
        <f>SUM(P1403:P1415)</f>
        <v>0</v>
      </c>
      <c r="Q1402" s="198"/>
      <c r="R1402" s="199">
        <f>SUM(R1403:R1415)</f>
        <v>0.0029443218000000005</v>
      </c>
      <c r="S1402" s="198"/>
      <c r="T1402" s="200">
        <f>SUM(T1403:T1415)</f>
        <v>0</v>
      </c>
      <c r="U1402" s="12"/>
      <c r="V1402" s="12"/>
      <c r="W1402" s="12"/>
      <c r="X1402" s="12"/>
      <c r="Y1402" s="12"/>
      <c r="Z1402" s="12"/>
      <c r="AA1402" s="12"/>
      <c r="AB1402" s="12"/>
      <c r="AC1402" s="12"/>
      <c r="AD1402" s="12"/>
      <c r="AE1402" s="12"/>
      <c r="AR1402" s="201" t="s">
        <v>81</v>
      </c>
      <c r="AT1402" s="202" t="s">
        <v>70</v>
      </c>
      <c r="AU1402" s="202" t="s">
        <v>79</v>
      </c>
      <c r="AY1402" s="201" t="s">
        <v>166</v>
      </c>
      <c r="BK1402" s="203">
        <f>SUM(BK1403:BK1415)</f>
        <v>0</v>
      </c>
    </row>
    <row r="1403" s="2" customFormat="1" ht="16.5" customHeight="1">
      <c r="A1403" s="40"/>
      <c r="B1403" s="41"/>
      <c r="C1403" s="206" t="s">
        <v>762</v>
      </c>
      <c r="D1403" s="206" t="s">
        <v>170</v>
      </c>
      <c r="E1403" s="207" t="s">
        <v>1324</v>
      </c>
      <c r="F1403" s="208" t="s">
        <v>1325</v>
      </c>
      <c r="G1403" s="209" t="s">
        <v>199</v>
      </c>
      <c r="H1403" s="210">
        <v>35.819000000000003</v>
      </c>
      <c r="I1403" s="211"/>
      <c r="J1403" s="212">
        <f>ROUND(I1403*H1403,2)</f>
        <v>0</v>
      </c>
      <c r="K1403" s="208" t="s">
        <v>174</v>
      </c>
      <c r="L1403" s="46"/>
      <c r="M1403" s="213" t="s">
        <v>19</v>
      </c>
      <c r="N1403" s="214" t="s">
        <v>42</v>
      </c>
      <c r="O1403" s="86"/>
      <c r="P1403" s="215">
        <f>O1403*H1403</f>
        <v>0</v>
      </c>
      <c r="Q1403" s="215">
        <v>8.2200000000000006E-05</v>
      </c>
      <c r="R1403" s="215">
        <f>Q1403*H1403</f>
        <v>0.0029443218000000005</v>
      </c>
      <c r="S1403" s="215">
        <v>0</v>
      </c>
      <c r="T1403" s="216">
        <f>S1403*H1403</f>
        <v>0</v>
      </c>
      <c r="U1403" s="40"/>
      <c r="V1403" s="40"/>
      <c r="W1403" s="40"/>
      <c r="X1403" s="40"/>
      <c r="Y1403" s="40"/>
      <c r="Z1403" s="40"/>
      <c r="AA1403" s="40"/>
      <c r="AB1403" s="40"/>
      <c r="AC1403" s="40"/>
      <c r="AD1403" s="40"/>
      <c r="AE1403" s="40"/>
      <c r="AR1403" s="217" t="s">
        <v>208</v>
      </c>
      <c r="AT1403" s="217" t="s">
        <v>170</v>
      </c>
      <c r="AU1403" s="217" t="s">
        <v>81</v>
      </c>
      <c r="AY1403" s="19" t="s">
        <v>166</v>
      </c>
      <c r="BE1403" s="218">
        <f>IF(N1403="základní",J1403,0)</f>
        <v>0</v>
      </c>
      <c r="BF1403" s="218">
        <f>IF(N1403="snížená",J1403,0)</f>
        <v>0</v>
      </c>
      <c r="BG1403" s="218">
        <f>IF(N1403="zákl. přenesená",J1403,0)</f>
        <v>0</v>
      </c>
      <c r="BH1403" s="218">
        <f>IF(N1403="sníž. přenesená",J1403,0)</f>
        <v>0</v>
      </c>
      <c r="BI1403" s="218">
        <f>IF(N1403="nulová",J1403,0)</f>
        <v>0</v>
      </c>
      <c r="BJ1403" s="19" t="s">
        <v>79</v>
      </c>
      <c r="BK1403" s="218">
        <f>ROUND(I1403*H1403,2)</f>
        <v>0</v>
      </c>
      <c r="BL1403" s="19" t="s">
        <v>208</v>
      </c>
      <c r="BM1403" s="217" t="s">
        <v>1326</v>
      </c>
    </row>
    <row r="1404" s="2" customFormat="1">
      <c r="A1404" s="40"/>
      <c r="B1404" s="41"/>
      <c r="C1404" s="42"/>
      <c r="D1404" s="219" t="s">
        <v>176</v>
      </c>
      <c r="E1404" s="42"/>
      <c r="F1404" s="220" t="s">
        <v>1327</v>
      </c>
      <c r="G1404" s="42"/>
      <c r="H1404" s="42"/>
      <c r="I1404" s="221"/>
      <c r="J1404" s="42"/>
      <c r="K1404" s="42"/>
      <c r="L1404" s="46"/>
      <c r="M1404" s="222"/>
      <c r="N1404" s="223"/>
      <c r="O1404" s="86"/>
      <c r="P1404" s="86"/>
      <c r="Q1404" s="86"/>
      <c r="R1404" s="86"/>
      <c r="S1404" s="86"/>
      <c r="T1404" s="87"/>
      <c r="U1404" s="40"/>
      <c r="V1404" s="40"/>
      <c r="W1404" s="40"/>
      <c r="X1404" s="40"/>
      <c r="Y1404" s="40"/>
      <c r="Z1404" s="40"/>
      <c r="AA1404" s="40"/>
      <c r="AB1404" s="40"/>
      <c r="AC1404" s="40"/>
      <c r="AD1404" s="40"/>
      <c r="AE1404" s="40"/>
      <c r="AT1404" s="19" t="s">
        <v>176</v>
      </c>
      <c r="AU1404" s="19" t="s">
        <v>81</v>
      </c>
    </row>
    <row r="1405" s="13" customFormat="1">
      <c r="A1405" s="13"/>
      <c r="B1405" s="224"/>
      <c r="C1405" s="225"/>
      <c r="D1405" s="226" t="s">
        <v>178</v>
      </c>
      <c r="E1405" s="227" t="s">
        <v>19</v>
      </c>
      <c r="F1405" s="228" t="s">
        <v>179</v>
      </c>
      <c r="G1405" s="225"/>
      <c r="H1405" s="227" t="s">
        <v>19</v>
      </c>
      <c r="I1405" s="229"/>
      <c r="J1405" s="225"/>
      <c r="K1405" s="225"/>
      <c r="L1405" s="230"/>
      <c r="M1405" s="231"/>
      <c r="N1405" s="232"/>
      <c r="O1405" s="232"/>
      <c r="P1405" s="232"/>
      <c r="Q1405" s="232"/>
      <c r="R1405" s="232"/>
      <c r="S1405" s="232"/>
      <c r="T1405" s="233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4" t="s">
        <v>178</v>
      </c>
      <c r="AU1405" s="234" t="s">
        <v>81</v>
      </c>
      <c r="AV1405" s="13" t="s">
        <v>79</v>
      </c>
      <c r="AW1405" s="13" t="s">
        <v>33</v>
      </c>
      <c r="AX1405" s="13" t="s">
        <v>71</v>
      </c>
      <c r="AY1405" s="234" t="s">
        <v>166</v>
      </c>
    </row>
    <row r="1406" s="13" customFormat="1">
      <c r="A1406" s="13"/>
      <c r="B1406" s="224"/>
      <c r="C1406" s="225"/>
      <c r="D1406" s="226" t="s">
        <v>178</v>
      </c>
      <c r="E1406" s="227" t="s">
        <v>19</v>
      </c>
      <c r="F1406" s="228" t="s">
        <v>181</v>
      </c>
      <c r="G1406" s="225"/>
      <c r="H1406" s="227" t="s">
        <v>19</v>
      </c>
      <c r="I1406" s="229"/>
      <c r="J1406" s="225"/>
      <c r="K1406" s="225"/>
      <c r="L1406" s="230"/>
      <c r="M1406" s="231"/>
      <c r="N1406" s="232"/>
      <c r="O1406" s="232"/>
      <c r="P1406" s="232"/>
      <c r="Q1406" s="232"/>
      <c r="R1406" s="232"/>
      <c r="S1406" s="232"/>
      <c r="T1406" s="23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4" t="s">
        <v>178</v>
      </c>
      <c r="AU1406" s="234" t="s">
        <v>81</v>
      </c>
      <c r="AV1406" s="13" t="s">
        <v>79</v>
      </c>
      <c r="AW1406" s="13" t="s">
        <v>33</v>
      </c>
      <c r="AX1406" s="13" t="s">
        <v>71</v>
      </c>
      <c r="AY1406" s="234" t="s">
        <v>166</v>
      </c>
    </row>
    <row r="1407" s="13" customFormat="1">
      <c r="A1407" s="13"/>
      <c r="B1407" s="224"/>
      <c r="C1407" s="225"/>
      <c r="D1407" s="226" t="s">
        <v>178</v>
      </c>
      <c r="E1407" s="227" t="s">
        <v>19</v>
      </c>
      <c r="F1407" s="228" t="s">
        <v>1328</v>
      </c>
      <c r="G1407" s="225"/>
      <c r="H1407" s="227" t="s">
        <v>19</v>
      </c>
      <c r="I1407" s="229"/>
      <c r="J1407" s="225"/>
      <c r="K1407" s="225"/>
      <c r="L1407" s="230"/>
      <c r="M1407" s="231"/>
      <c r="N1407" s="232"/>
      <c r="O1407" s="232"/>
      <c r="P1407" s="232"/>
      <c r="Q1407" s="232"/>
      <c r="R1407" s="232"/>
      <c r="S1407" s="232"/>
      <c r="T1407" s="233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4" t="s">
        <v>178</v>
      </c>
      <c r="AU1407" s="234" t="s">
        <v>81</v>
      </c>
      <c r="AV1407" s="13" t="s">
        <v>79</v>
      </c>
      <c r="AW1407" s="13" t="s">
        <v>33</v>
      </c>
      <c r="AX1407" s="13" t="s">
        <v>71</v>
      </c>
      <c r="AY1407" s="234" t="s">
        <v>166</v>
      </c>
    </row>
    <row r="1408" s="14" customFormat="1">
      <c r="A1408" s="14"/>
      <c r="B1408" s="235"/>
      <c r="C1408" s="236"/>
      <c r="D1408" s="226" t="s">
        <v>178</v>
      </c>
      <c r="E1408" s="237" t="s">
        <v>19</v>
      </c>
      <c r="F1408" s="238" t="s">
        <v>1245</v>
      </c>
      <c r="G1408" s="236"/>
      <c r="H1408" s="239">
        <v>1.98</v>
      </c>
      <c r="I1408" s="240"/>
      <c r="J1408" s="236"/>
      <c r="K1408" s="236"/>
      <c r="L1408" s="241"/>
      <c r="M1408" s="242"/>
      <c r="N1408" s="243"/>
      <c r="O1408" s="243"/>
      <c r="P1408" s="243"/>
      <c r="Q1408" s="243"/>
      <c r="R1408" s="243"/>
      <c r="S1408" s="243"/>
      <c r="T1408" s="244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45" t="s">
        <v>178</v>
      </c>
      <c r="AU1408" s="245" t="s">
        <v>81</v>
      </c>
      <c r="AV1408" s="14" t="s">
        <v>81</v>
      </c>
      <c r="AW1408" s="14" t="s">
        <v>33</v>
      </c>
      <c r="AX1408" s="14" t="s">
        <v>71</v>
      </c>
      <c r="AY1408" s="245" t="s">
        <v>166</v>
      </c>
    </row>
    <row r="1409" s="14" customFormat="1">
      <c r="A1409" s="14"/>
      <c r="B1409" s="235"/>
      <c r="C1409" s="236"/>
      <c r="D1409" s="226" t="s">
        <v>178</v>
      </c>
      <c r="E1409" s="237" t="s">
        <v>19</v>
      </c>
      <c r="F1409" s="238" t="s">
        <v>1246</v>
      </c>
      <c r="G1409" s="236"/>
      <c r="H1409" s="239">
        <v>1.98</v>
      </c>
      <c r="I1409" s="240"/>
      <c r="J1409" s="236"/>
      <c r="K1409" s="236"/>
      <c r="L1409" s="241"/>
      <c r="M1409" s="242"/>
      <c r="N1409" s="243"/>
      <c r="O1409" s="243"/>
      <c r="P1409" s="243"/>
      <c r="Q1409" s="243"/>
      <c r="R1409" s="243"/>
      <c r="S1409" s="243"/>
      <c r="T1409" s="244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45" t="s">
        <v>178</v>
      </c>
      <c r="AU1409" s="245" t="s">
        <v>81</v>
      </c>
      <c r="AV1409" s="14" t="s">
        <v>81</v>
      </c>
      <c r="AW1409" s="14" t="s">
        <v>33</v>
      </c>
      <c r="AX1409" s="14" t="s">
        <v>71</v>
      </c>
      <c r="AY1409" s="245" t="s">
        <v>166</v>
      </c>
    </row>
    <row r="1410" s="13" customFormat="1">
      <c r="A1410" s="13"/>
      <c r="B1410" s="224"/>
      <c r="C1410" s="225"/>
      <c r="D1410" s="226" t="s">
        <v>178</v>
      </c>
      <c r="E1410" s="227" t="s">
        <v>19</v>
      </c>
      <c r="F1410" s="228" t="s">
        <v>1247</v>
      </c>
      <c r="G1410" s="225"/>
      <c r="H1410" s="227" t="s">
        <v>19</v>
      </c>
      <c r="I1410" s="229"/>
      <c r="J1410" s="225"/>
      <c r="K1410" s="225"/>
      <c r="L1410" s="230"/>
      <c r="M1410" s="231"/>
      <c r="N1410" s="232"/>
      <c r="O1410" s="232"/>
      <c r="P1410" s="232"/>
      <c r="Q1410" s="232"/>
      <c r="R1410" s="232"/>
      <c r="S1410" s="232"/>
      <c r="T1410" s="23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4" t="s">
        <v>178</v>
      </c>
      <c r="AU1410" s="234" t="s">
        <v>81</v>
      </c>
      <c r="AV1410" s="13" t="s">
        <v>79</v>
      </c>
      <c r="AW1410" s="13" t="s">
        <v>33</v>
      </c>
      <c r="AX1410" s="13" t="s">
        <v>71</v>
      </c>
      <c r="AY1410" s="234" t="s">
        <v>166</v>
      </c>
    </row>
    <row r="1411" s="14" customFormat="1">
      <c r="A1411" s="14"/>
      <c r="B1411" s="235"/>
      <c r="C1411" s="236"/>
      <c r="D1411" s="226" t="s">
        <v>178</v>
      </c>
      <c r="E1411" s="237" t="s">
        <v>19</v>
      </c>
      <c r="F1411" s="238" t="s">
        <v>1248</v>
      </c>
      <c r="G1411" s="236"/>
      <c r="H1411" s="239">
        <v>1.6140000000000001</v>
      </c>
      <c r="I1411" s="240"/>
      <c r="J1411" s="236"/>
      <c r="K1411" s="236"/>
      <c r="L1411" s="241"/>
      <c r="M1411" s="242"/>
      <c r="N1411" s="243"/>
      <c r="O1411" s="243"/>
      <c r="P1411" s="243"/>
      <c r="Q1411" s="243"/>
      <c r="R1411" s="243"/>
      <c r="S1411" s="243"/>
      <c r="T1411" s="244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45" t="s">
        <v>178</v>
      </c>
      <c r="AU1411" s="245" t="s">
        <v>81</v>
      </c>
      <c r="AV1411" s="14" t="s">
        <v>81</v>
      </c>
      <c r="AW1411" s="14" t="s">
        <v>33</v>
      </c>
      <c r="AX1411" s="14" t="s">
        <v>71</v>
      </c>
      <c r="AY1411" s="245" t="s">
        <v>166</v>
      </c>
    </row>
    <row r="1412" s="13" customFormat="1">
      <c r="A1412" s="13"/>
      <c r="B1412" s="224"/>
      <c r="C1412" s="225"/>
      <c r="D1412" s="226" t="s">
        <v>178</v>
      </c>
      <c r="E1412" s="227" t="s">
        <v>19</v>
      </c>
      <c r="F1412" s="228" t="s">
        <v>1249</v>
      </c>
      <c r="G1412" s="225"/>
      <c r="H1412" s="227" t="s">
        <v>19</v>
      </c>
      <c r="I1412" s="229"/>
      <c r="J1412" s="225"/>
      <c r="K1412" s="225"/>
      <c r="L1412" s="230"/>
      <c r="M1412" s="231"/>
      <c r="N1412" s="232"/>
      <c r="O1412" s="232"/>
      <c r="P1412" s="232"/>
      <c r="Q1412" s="232"/>
      <c r="R1412" s="232"/>
      <c r="S1412" s="232"/>
      <c r="T1412" s="233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4" t="s">
        <v>178</v>
      </c>
      <c r="AU1412" s="234" t="s">
        <v>81</v>
      </c>
      <c r="AV1412" s="13" t="s">
        <v>79</v>
      </c>
      <c r="AW1412" s="13" t="s">
        <v>33</v>
      </c>
      <c r="AX1412" s="13" t="s">
        <v>71</v>
      </c>
      <c r="AY1412" s="234" t="s">
        <v>166</v>
      </c>
    </row>
    <row r="1413" s="14" customFormat="1">
      <c r="A1413" s="14"/>
      <c r="B1413" s="235"/>
      <c r="C1413" s="236"/>
      <c r="D1413" s="226" t="s">
        <v>178</v>
      </c>
      <c r="E1413" s="237" t="s">
        <v>19</v>
      </c>
      <c r="F1413" s="238" t="s">
        <v>1250</v>
      </c>
      <c r="G1413" s="236"/>
      <c r="H1413" s="239">
        <v>30</v>
      </c>
      <c r="I1413" s="240"/>
      <c r="J1413" s="236"/>
      <c r="K1413" s="236"/>
      <c r="L1413" s="241"/>
      <c r="M1413" s="242"/>
      <c r="N1413" s="243"/>
      <c r="O1413" s="243"/>
      <c r="P1413" s="243"/>
      <c r="Q1413" s="243"/>
      <c r="R1413" s="243"/>
      <c r="S1413" s="243"/>
      <c r="T1413" s="244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45" t="s">
        <v>178</v>
      </c>
      <c r="AU1413" s="245" t="s">
        <v>81</v>
      </c>
      <c r="AV1413" s="14" t="s">
        <v>81</v>
      </c>
      <c r="AW1413" s="14" t="s">
        <v>33</v>
      </c>
      <c r="AX1413" s="14" t="s">
        <v>71</v>
      </c>
      <c r="AY1413" s="245" t="s">
        <v>166</v>
      </c>
    </row>
    <row r="1414" s="14" customFormat="1">
      <c r="A1414" s="14"/>
      <c r="B1414" s="235"/>
      <c r="C1414" s="236"/>
      <c r="D1414" s="226" t="s">
        <v>178</v>
      </c>
      <c r="E1414" s="237" t="s">
        <v>19</v>
      </c>
      <c r="F1414" s="238" t="s">
        <v>1329</v>
      </c>
      <c r="G1414" s="236"/>
      <c r="H1414" s="239">
        <v>0.245</v>
      </c>
      <c r="I1414" s="240"/>
      <c r="J1414" s="236"/>
      <c r="K1414" s="236"/>
      <c r="L1414" s="241"/>
      <c r="M1414" s="242"/>
      <c r="N1414" s="243"/>
      <c r="O1414" s="243"/>
      <c r="P1414" s="243"/>
      <c r="Q1414" s="243"/>
      <c r="R1414" s="243"/>
      <c r="S1414" s="243"/>
      <c r="T1414" s="244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45" t="s">
        <v>178</v>
      </c>
      <c r="AU1414" s="245" t="s">
        <v>81</v>
      </c>
      <c r="AV1414" s="14" t="s">
        <v>81</v>
      </c>
      <c r="AW1414" s="14" t="s">
        <v>33</v>
      </c>
      <c r="AX1414" s="14" t="s">
        <v>71</v>
      </c>
      <c r="AY1414" s="245" t="s">
        <v>166</v>
      </c>
    </row>
    <row r="1415" s="15" customFormat="1">
      <c r="A1415" s="15"/>
      <c r="B1415" s="246"/>
      <c r="C1415" s="247"/>
      <c r="D1415" s="226" t="s">
        <v>178</v>
      </c>
      <c r="E1415" s="248" t="s">
        <v>19</v>
      </c>
      <c r="F1415" s="249" t="s">
        <v>183</v>
      </c>
      <c r="G1415" s="247"/>
      <c r="H1415" s="250">
        <v>35.818999999999996</v>
      </c>
      <c r="I1415" s="251"/>
      <c r="J1415" s="247"/>
      <c r="K1415" s="247"/>
      <c r="L1415" s="252"/>
      <c r="M1415" s="279"/>
      <c r="N1415" s="280"/>
      <c r="O1415" s="280"/>
      <c r="P1415" s="280"/>
      <c r="Q1415" s="280"/>
      <c r="R1415" s="280"/>
      <c r="S1415" s="280"/>
      <c r="T1415" s="281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256" t="s">
        <v>178</v>
      </c>
      <c r="AU1415" s="256" t="s">
        <v>81</v>
      </c>
      <c r="AV1415" s="15" t="s">
        <v>175</v>
      </c>
      <c r="AW1415" s="15" t="s">
        <v>33</v>
      </c>
      <c r="AX1415" s="15" t="s">
        <v>79</v>
      </c>
      <c r="AY1415" s="256" t="s">
        <v>166</v>
      </c>
    </row>
    <row r="1416" s="2" customFormat="1" ht="6.96" customHeight="1">
      <c r="A1416" s="40"/>
      <c r="B1416" s="61"/>
      <c r="C1416" s="62"/>
      <c r="D1416" s="62"/>
      <c r="E1416" s="62"/>
      <c r="F1416" s="62"/>
      <c r="G1416" s="62"/>
      <c r="H1416" s="62"/>
      <c r="I1416" s="62"/>
      <c r="J1416" s="62"/>
      <c r="K1416" s="62"/>
      <c r="L1416" s="46"/>
      <c r="M1416" s="40"/>
      <c r="O1416" s="40"/>
      <c r="P1416" s="40"/>
      <c r="Q1416" s="40"/>
      <c r="R1416" s="40"/>
      <c r="S1416" s="40"/>
      <c r="T1416" s="40"/>
      <c r="U1416" s="40"/>
      <c r="V1416" s="40"/>
      <c r="W1416" s="40"/>
      <c r="X1416" s="40"/>
      <c r="Y1416" s="40"/>
      <c r="Z1416" s="40"/>
      <c r="AA1416" s="40"/>
      <c r="AB1416" s="40"/>
      <c r="AC1416" s="40"/>
      <c r="AD1416" s="40"/>
      <c r="AE1416" s="40"/>
    </row>
  </sheetData>
  <sheetProtection sheet="1" autoFilter="0" formatColumns="0" formatRows="0" objects="1" scenarios="1" spinCount="100000" saltValue="0xK5/ZZ7i+ysfPlG9GCs0rpanTB5IBAEjzzfp0qFn8YOe4qogjbwsjTlwtsGxW1L1iRgewcHhxjYwpaLETPEzw==" hashValue="r0oM7uSHR2SAItS7bCzhrHvW+xJQxkpDKQR03uK8nLYhnqxCzW+Nk7mF4eF5P+gxZv8WzO8o7vLqcDpd69Qu5A==" algorithmName="SHA-512" password="CC35"/>
  <autoFilter ref="C116:K1415"/>
  <mergeCells count="9">
    <mergeCell ref="E7:H7"/>
    <mergeCell ref="E9:H9"/>
    <mergeCell ref="E18:H18"/>
    <mergeCell ref="E27:H27"/>
    <mergeCell ref="E48:H48"/>
    <mergeCell ref="E50:H50"/>
    <mergeCell ref="E107:H107"/>
    <mergeCell ref="E109:H109"/>
    <mergeCell ref="L2:V2"/>
  </mergeCells>
  <hyperlinks>
    <hyperlink ref="F122" r:id="rId1" display="https://podminky.urs.cz/item/CS_URS_2023_02/131113702"/>
    <hyperlink ref="F129" r:id="rId2" display="https://podminky.urs.cz/item/CS_URS_2023_02/131213702"/>
    <hyperlink ref="F136" r:id="rId3" display="https://podminky.urs.cz/item/CS_URS_2023_02/139711111"/>
    <hyperlink ref="F145" r:id="rId4" display="https://podminky.urs.cz/item/CS_URS_2023_02/151101102"/>
    <hyperlink ref="F150" r:id="rId5" display="https://podminky.urs.cz/item/CS_URS_2023_02/151101112"/>
    <hyperlink ref="F153" r:id="rId6" display="https://podminky.urs.cz/item/CS_URS_2023_02/162211311"/>
    <hyperlink ref="F161" r:id="rId7" display="https://podminky.urs.cz/item/CS_URS_2023_02/162211319"/>
    <hyperlink ref="F165" r:id="rId8" display="https://podminky.urs.cz/item/CS_URS_2023_02/162751117"/>
    <hyperlink ref="F172" r:id="rId9" display="https://podminky.urs.cz/item/CS_URS_2023_02/162751119"/>
    <hyperlink ref="F176" r:id="rId10" display="https://podminky.urs.cz/item/CS_URS_2023_02/167111101"/>
    <hyperlink ref="F184" r:id="rId11" display="https://podminky.urs.cz/item/CS_URS_2023_02/171201231"/>
    <hyperlink ref="F190" r:id="rId12" display="https://podminky.urs.cz/item/CS_URS_2023_02/171251201"/>
    <hyperlink ref="F201" r:id="rId13" display="https://podminky.urs.cz/item/CS_URS_2023_02/175111101"/>
    <hyperlink ref="F210" r:id="rId14" display="https://podminky.urs.cz/item/CS_URS_2023_02/175111201"/>
    <hyperlink ref="F221" r:id="rId15" display="https://podminky.urs.cz/item/CS_URS_2023_02/271532212"/>
    <hyperlink ref="F228" r:id="rId16" display="https://podminky.urs.cz/item/CS_URS_2023_02/273311611"/>
    <hyperlink ref="F235" r:id="rId17" display="https://podminky.urs.cz/item/CS_URS_2023_02/275321311"/>
    <hyperlink ref="F241" r:id="rId18" display="https://podminky.urs.cz/item/CS_URS_2023_02/275361821"/>
    <hyperlink ref="F248" r:id="rId19" display="https://podminky.urs.cz/item/CS_URS_2023_02/279113141"/>
    <hyperlink ref="F254" r:id="rId20" display="https://podminky.urs.cz/item/CS_URS_2023_02/279361821"/>
    <hyperlink ref="F262" r:id="rId21" display="https://podminky.urs.cz/item/CS_URS_2023_02/342244121"/>
    <hyperlink ref="F268" r:id="rId22" display="https://podminky.urs.cz/item/CS_URS_2023_02/311235211"/>
    <hyperlink ref="F275" r:id="rId23" display="https://podminky.urs.cz/item/CS_URS_2023_02/314235203"/>
    <hyperlink ref="F281" r:id="rId24" display="https://podminky.urs.cz/item/CS_URS_2023_02/314235213"/>
    <hyperlink ref="F288" r:id="rId25" display="https://podminky.urs.cz/item/CS_URS_2023_02/314236135"/>
    <hyperlink ref="F294" r:id="rId26" display="https://podminky.urs.cz/item/CS_URS_2023_02/317235511"/>
    <hyperlink ref="F306" r:id="rId27" display="https://podminky.urs.cz/item/CS_URS_2023_02/317944321"/>
    <hyperlink ref="F313" r:id="rId28" display="https://podminky.urs.cz/item/CS_URS_2023_02/346244381"/>
    <hyperlink ref="F320" r:id="rId29" display="https://podminky.urs.cz/item/CS_URS_2023_02/417321414"/>
    <hyperlink ref="F328" r:id="rId30" display="https://podminky.urs.cz/item/CS_URS_2023_02/417351115"/>
    <hyperlink ref="F336" r:id="rId31" display="https://podminky.urs.cz/item/CS_URS_2023_02/417351116"/>
    <hyperlink ref="F338" r:id="rId32" display="https://podminky.urs.cz/item/CS_URS_2023_02/417361821"/>
    <hyperlink ref="F348" r:id="rId33" display="https://podminky.urs.cz/item/CS_URS_2023_02/612135101"/>
    <hyperlink ref="F358" r:id="rId34" display="https://podminky.urs.cz/item/CS_URS_2023_02/612131351"/>
    <hyperlink ref="F366" r:id="rId35" display="https://podminky.urs.cz/item/CS_URS_2023_02/612142001"/>
    <hyperlink ref="F374" r:id="rId36" display="https://podminky.urs.cz/item/CS_URS_2023_02/612316321"/>
    <hyperlink ref="F382" r:id="rId37" display="https://podminky.urs.cz/item/CS_URS_2023_02/612131300"/>
    <hyperlink ref="F391" r:id="rId38" display="https://podminky.urs.cz/item/CS_URS_2023_02/612321111"/>
    <hyperlink ref="F400" r:id="rId39" display="https://podminky.urs.cz/item/CS_URS_2023_02/612321191"/>
    <hyperlink ref="F404" r:id="rId40" display="https://podminky.urs.cz/item/CS_URS_2023_02/612311131"/>
    <hyperlink ref="F413" r:id="rId41" display="https://podminky.urs.cz/item/CS_URS_2023_02/619991011"/>
    <hyperlink ref="F419" r:id="rId42" display="https://podminky.urs.cz/item/CS_URS_2023_02/619991021"/>
    <hyperlink ref="F425" r:id="rId43" display="https://podminky.urs.cz/item/CS_URS_2023_02/622143003"/>
    <hyperlink ref="F439" r:id="rId44" display="https://podminky.urs.cz/item/CS_URS_2023_02/622143004"/>
    <hyperlink ref="F449" r:id="rId45" display="https://podminky.urs.cz/item/CS_URS_2023_02/629991012"/>
    <hyperlink ref="F459" r:id="rId46" display="https://podminky.urs.cz/item/CS_URS_2023_02/622125111"/>
    <hyperlink ref="F468" r:id="rId47" display="https://podminky.urs.cz/item/CS_URS_2023_02/622131301"/>
    <hyperlink ref="F478" r:id="rId48" display="https://podminky.urs.cz/item/CS_URS_2023_02/622151011"/>
    <hyperlink ref="F488" r:id="rId49" display="https://podminky.urs.cz/item/CS_URS_2023_02/622321321"/>
    <hyperlink ref="F498" r:id="rId50" display="https://podminky.urs.cz/item/CS_URS_2023_02/622321391"/>
    <hyperlink ref="F501" r:id="rId51" display="https://podminky.urs.cz/item/CS_URS_2023_02/629995101"/>
    <hyperlink ref="F519" r:id="rId52" display="https://podminky.urs.cz/item/CS_URS_2023_02/631311122"/>
    <hyperlink ref="F526" r:id="rId53" display="https://podminky.urs.cz/item/CS_URS_2023_02/631311136"/>
    <hyperlink ref="F534" r:id="rId54" display="https://podminky.urs.cz/item/CS_URS_2023_02/631319013"/>
    <hyperlink ref="F542" r:id="rId55" display="https://podminky.urs.cz/item/CS_URS_2023_02/631319203"/>
    <hyperlink ref="F544" r:id="rId56" display="https://podminky.urs.cz/item/CS_URS_2023_02/631351101"/>
    <hyperlink ref="F552" r:id="rId57" display="https://podminky.urs.cz/item/CS_URS_2023_02/631351102"/>
    <hyperlink ref="F554" r:id="rId58" display="https://podminky.urs.cz/item/CS_URS_2023_02/631362021"/>
    <hyperlink ref="F561" r:id="rId59" display="https://podminky.urs.cz/item/CS_URS_2023_02/633992111"/>
    <hyperlink ref="F574" r:id="rId60" display="https://podminky.urs.cz/item/CS_URS_2023_02/634111114"/>
    <hyperlink ref="F582" r:id="rId61" display="https://podminky.urs.cz/item/CS_URS_2023_02/634113115"/>
    <hyperlink ref="F593" r:id="rId62" display="https://podminky.urs.cz/item/CS_URS_2023_02/634661111"/>
    <hyperlink ref="F601" r:id="rId63" display="https://podminky.urs.cz/item/CS_URS_2023_02/634911114"/>
    <hyperlink ref="F610" r:id="rId64" display="https://podminky.urs.cz/item/CS_URS_2023_02/941111111"/>
    <hyperlink ref="F616" r:id="rId65" display="https://podminky.urs.cz/item/CS_URS_2023_02/941111211"/>
    <hyperlink ref="F620" r:id="rId66" display="https://podminky.urs.cz/item/CS_URS_2023_02/941111811"/>
    <hyperlink ref="F622" r:id="rId67" display="https://podminky.urs.cz/item/CS_URS_2023_02/941111311"/>
    <hyperlink ref="F628" r:id="rId68" display="https://podminky.urs.cz/item/CS_URS_2023_02/944711114"/>
    <hyperlink ref="F634" r:id="rId69" display="https://podminky.urs.cz/item/CS_URS_2023_02/944711214"/>
    <hyperlink ref="F638" r:id="rId70" display="https://podminky.urs.cz/item/CS_URS_2023_02/944711814"/>
    <hyperlink ref="F640" r:id="rId71" display="https://podminky.urs.cz/item/CS_URS_2023_02/949101111"/>
    <hyperlink ref="F651" r:id="rId72" display="https://podminky.urs.cz/item/CS_URS_2023_02/949101112"/>
    <hyperlink ref="F663" r:id="rId73" display="https://podminky.urs.cz/item/CS_URS_2023_02/953961112"/>
    <hyperlink ref="F670" r:id="rId74" display="https://podminky.urs.cz/item/CS_URS_2023_02/953961113"/>
    <hyperlink ref="F677" r:id="rId75" display="https://podminky.urs.cz/item/CS_URS_2023_02/278361101"/>
    <hyperlink ref="F681" r:id="rId76" display="https://podminky.urs.cz/item/CS_URS_2023_02/953962111"/>
    <hyperlink ref="F697" r:id="rId77" display="https://podminky.urs.cz/item/CS_URS_2023_02/952901221"/>
    <hyperlink ref="F704" r:id="rId78" display="https://podminky.urs.cz/item/CS_URS_2023_02/962032431"/>
    <hyperlink ref="F710" r:id="rId79" display="https://podminky.urs.cz/item/CS_URS_2023_02/965042241"/>
    <hyperlink ref="F716" r:id="rId80" display="https://podminky.urs.cz/item/CS_URS_2023_02/965043441"/>
    <hyperlink ref="F723" r:id="rId81" display="https://podminky.urs.cz/item/CS_URS_2023_02/965049112"/>
    <hyperlink ref="F773" r:id="rId82" display="https://podminky.urs.cz/item/CS_URS_2023_02/764002851"/>
    <hyperlink ref="F780" r:id="rId83" display="https://podminky.urs.cz/item/CS_URS_2023_02/766441823"/>
    <hyperlink ref="F787" r:id="rId84" display="https://podminky.urs.cz/item/CS_URS_2023_02/766491851"/>
    <hyperlink ref="F791" r:id="rId85" display="https://podminky.urs.cz/item/CS_URS_2023_02/766691914"/>
    <hyperlink ref="F796" r:id="rId86" display="https://podminky.urs.cz/item/CS_URS_2023_02/766691922"/>
    <hyperlink ref="F803" r:id="rId87" display="https://podminky.urs.cz/item/CS_URS_2023_02/767641800"/>
    <hyperlink ref="F809" r:id="rId88" display="https://podminky.urs.cz/item/CS_URS_2023_02/962032231"/>
    <hyperlink ref="F817" r:id="rId89" display="https://podminky.urs.cz/item/CS_URS_2023_02/968082018"/>
    <hyperlink ref="F825" r:id="rId90" display="https://podminky.urs.cz/item/CS_URS_2023_02/971033471"/>
    <hyperlink ref="F831" r:id="rId91" display="https://podminky.urs.cz/item/CS_URS_2023_02/973031813"/>
    <hyperlink ref="F837" r:id="rId92" display="https://podminky.urs.cz/item/CS_URS_2023_02/973031825"/>
    <hyperlink ref="F843" r:id="rId93" display="https://podminky.urs.cz/item/CS_URS_2023_02/977151114"/>
    <hyperlink ref="F849" r:id="rId94" display="https://podminky.urs.cz/item/CS_URS_2023_02/977151121"/>
    <hyperlink ref="F855" r:id="rId95" display="https://podminky.urs.cz/item/CS_URS_2023_02/977151127"/>
    <hyperlink ref="F861" r:id="rId96" display="https://podminky.urs.cz/item/CS_URS_2023_02/977312114"/>
    <hyperlink ref="F869" r:id="rId97" display="https://podminky.urs.cz/item/CS_URS_2023_02/978013191"/>
    <hyperlink ref="F878" r:id="rId98" display="https://podminky.urs.cz/item/CS_URS_2023_02/978015391"/>
    <hyperlink ref="F888" r:id="rId99" display="https://podminky.urs.cz/item/CS_URS_2023_02/978059641"/>
    <hyperlink ref="F897" r:id="rId100" display="https://podminky.urs.cz/item/CS_URS_2023_02/974031121"/>
    <hyperlink ref="F904" r:id="rId101" display="https://podminky.urs.cz/item/CS_URS_2023_02/974031122"/>
    <hyperlink ref="F911" r:id="rId102" display="https://podminky.urs.cz/item/CS_URS_2023_02/974031133"/>
    <hyperlink ref="F918" r:id="rId103" display="https://podminky.urs.cz/item/CS_URS_2023_02/974031164"/>
    <hyperlink ref="F927" r:id="rId104" display="https://podminky.urs.cz/item/CS_URS_2023_02/985131311"/>
    <hyperlink ref="F937" r:id="rId105" display="https://podminky.urs.cz/item/CS_URS_2023_02/985142111"/>
    <hyperlink ref="F947" r:id="rId106" display="https://podminky.urs.cz/item/CS_URS_2023_02/985231111"/>
    <hyperlink ref="F959" r:id="rId107" display="https://podminky.urs.cz/item/CS_URS_2023_02/997006002"/>
    <hyperlink ref="F961" r:id="rId108" display="https://podminky.urs.cz/item/CS_URS_2023_02/997013511"/>
    <hyperlink ref="F963" r:id="rId109" display="https://podminky.urs.cz/item/CS_URS_2023_02/997013509"/>
    <hyperlink ref="F967" r:id="rId110" display="https://podminky.urs.cz/item/CS_URS_2023_02/997013869"/>
    <hyperlink ref="F970" r:id="rId111" display="https://podminky.urs.cz/item/CS_URS_2023_02/997013111"/>
    <hyperlink ref="F973" r:id="rId112" display="https://podminky.urs.cz/item/CS_URS_2023_02/998011001"/>
    <hyperlink ref="F977" r:id="rId113" display="https://podminky.urs.cz/item/CS_URS_2023_02/766441821"/>
    <hyperlink ref="F1011" r:id="rId114" display="https://podminky.urs.cz/item/CS_URS_2023_02/767651814"/>
    <hyperlink ref="F1017" r:id="rId115" display="https://podminky.urs.cz/item/CS_URS_2023_02/998767201"/>
    <hyperlink ref="F1035" r:id="rId116" display="https://podminky.urs.cz/item/CS_URS_2023_02/711112053"/>
    <hyperlink ref="F1044" r:id="rId117" display="https://podminky.urs.cz/item/CS_URS_2023_02/711413111"/>
    <hyperlink ref="F1057" r:id="rId118" display="https://podminky.urs.cz/item/CS_URS_2023_02/711413121"/>
    <hyperlink ref="F1065" r:id="rId119" display="https://podminky.urs.cz/item/CS_URS_2023_02/711491172"/>
    <hyperlink ref="F1075" r:id="rId120" display="https://podminky.urs.cz/item/CS_URS_2023_02/711491272"/>
    <hyperlink ref="F1086" r:id="rId121" display="https://podminky.urs.cz/item/CS_URS_2023_02/998711201"/>
    <hyperlink ref="F1089" r:id="rId122" display="https://podminky.urs.cz/item/CS_URS_2023_02/713111121"/>
    <hyperlink ref="F1099" r:id="rId123" display="https://podminky.urs.cz/item/CS_URS_2023_02/713121111"/>
    <hyperlink ref="F1108" r:id="rId124" display="https://podminky.urs.cz/item/CS_URS_2023_02/713131141"/>
    <hyperlink ref="F1115" r:id="rId125" display="https://podminky.urs.cz/item/CS_URS_2023_02/713191132"/>
    <hyperlink ref="F1124" r:id="rId126" display="https://podminky.urs.cz/item/CS_URS_2023_02/998713201"/>
    <hyperlink ref="F1127" r:id="rId127" display="https://podminky.urs.cz/item/CS_URS_2023_02/751398023"/>
    <hyperlink ref="F1134" r:id="rId128" display="https://podminky.urs.cz/item/CS_URS_2023_02/751398823"/>
    <hyperlink ref="F1143" r:id="rId129" display="https://podminky.urs.cz/item/CS_URS_2023_02/762083122"/>
    <hyperlink ref="F1149" r:id="rId130" display="https://podminky.urs.cz/item/CS_URS_2023_02/762332131"/>
    <hyperlink ref="F1158" r:id="rId131" display="https://podminky.urs.cz/item/CS_URS_2023_02/762395000"/>
    <hyperlink ref="F1164" r:id="rId132" display="https://podminky.urs.cz/item/CS_URS_2023_02/762811811"/>
    <hyperlink ref="F1170" r:id="rId133" display="https://podminky.urs.cz/item/CS_URS_2023_02/998762201"/>
    <hyperlink ref="F1173" r:id="rId134" display="https://podminky.urs.cz/item/CS_URS_2023_02/763131432"/>
    <hyperlink ref="F1183" r:id="rId135" display="https://podminky.urs.cz/item/CS_URS_2023_02/763131714"/>
    <hyperlink ref="F1192" r:id="rId136" display="https://podminky.urs.cz/item/CS_URS_2023_02/763131751"/>
    <hyperlink ref="F1210" r:id="rId137" display="https://podminky.urs.cz/item/CS_URS_2023_02/998763401"/>
    <hyperlink ref="F1213" r:id="rId138" display="https://podminky.urs.cz/item/CS_URS_2023_02/781111011"/>
    <hyperlink ref="F1220" r:id="rId139" display="https://podminky.urs.cz/item/CS_URS_2023_02/781121011"/>
    <hyperlink ref="F1227" r:id="rId140" display="https://podminky.urs.cz/item/CS_URS_2023_01/781419191"/>
    <hyperlink ref="F1234" r:id="rId141" display="https://podminky.urs.cz/item/CS_URS_2023_02/781474113"/>
    <hyperlink ref="F1244" r:id="rId142" display="https://podminky.urs.cz/item/CS_URS_2023_01/781494511"/>
    <hyperlink ref="F1251" r:id="rId143" display="https://podminky.urs.cz/item/CS_URS_2023_02/781495115"/>
    <hyperlink ref="F1258" r:id="rId144" display="https://podminky.urs.cz/item/CS_URS_2023_02/998781201"/>
    <hyperlink ref="F1261" r:id="rId145" display="https://podminky.urs.cz/item/CS_URS_2023_02/783304100"/>
    <hyperlink ref="F1276" r:id="rId146" display="https://podminky.urs.cz/item/CS_URS_2023_02/783307100"/>
    <hyperlink ref="F1291" r:id="rId147" display="https://podminky.urs.cz/item/CS_URS_2023_02/783314201"/>
    <hyperlink ref="F1299" r:id="rId148" display="https://podminky.urs.cz/item/CS_URS_2023_02/783823101"/>
    <hyperlink ref="F1306" r:id="rId149" display="https://podminky.urs.cz/item/CS_URS_2023_02/783826675"/>
    <hyperlink ref="F1323" r:id="rId150" display="https://podminky.urs.cz/item/CS_URS_2023_02/783846523"/>
    <hyperlink ref="F1332" r:id="rId151" display="https://podminky.urs.cz/item/CS_URS_2023_02/783923161"/>
    <hyperlink ref="F1359" r:id="rId152" display="https://podminky.urs.cz/item/CS_URS_2023_02/784111005"/>
    <hyperlink ref="F1373" r:id="rId153" display="https://podminky.urs.cz/item/CS_URS_2023_02/784181105"/>
    <hyperlink ref="F1387" r:id="rId154" display="https://podminky.urs.cz/item/CS_URS_2023_02/784221105"/>
    <hyperlink ref="F1404" r:id="rId155" display="https://podminky.urs.cz/item/CS_URS_2023_02/78911224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1330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ROUND((SUM(BE88:BE287)),  2)</f>
        <v>0</v>
      </c>
      <c r="G33" s="40"/>
      <c r="H33" s="40"/>
      <c r="I33" s="150">
        <v>0.20999999999999999</v>
      </c>
      <c r="J33" s="149">
        <f>ROUND(((SUM(BE88:BE287))*I33),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ROUND((SUM(BF88:BF287)),  2)</f>
        <v>0</v>
      </c>
      <c r="G34" s="40"/>
      <c r="H34" s="40"/>
      <c r="I34" s="150">
        <v>0.14999999999999999</v>
      </c>
      <c r="J34" s="149">
        <f>ROUND(((SUM(BF88:BF287))*I34),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ROUND((SUM(BG88:BG287)),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ROUND((SUM(BH88:BH287)),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ROUND((SUM(BI88:BI287)),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D1_01_2 - ZTI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121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127</v>
      </c>
      <c r="E62" s="176"/>
      <c r="F62" s="176"/>
      <c r="G62" s="176"/>
      <c r="H62" s="176"/>
      <c r="I62" s="176"/>
      <c r="J62" s="177">
        <f>J95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134</v>
      </c>
      <c r="E63" s="176"/>
      <c r="F63" s="176"/>
      <c r="G63" s="176"/>
      <c r="H63" s="176"/>
      <c r="I63" s="176"/>
      <c r="J63" s="177">
        <f>J117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1331</v>
      </c>
      <c r="E64" s="170"/>
      <c r="F64" s="170"/>
      <c r="G64" s="170"/>
      <c r="H64" s="170"/>
      <c r="I64" s="170"/>
      <c r="J64" s="171">
        <f>J128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1332</v>
      </c>
      <c r="E65" s="170"/>
      <c r="F65" s="170"/>
      <c r="G65" s="170"/>
      <c r="H65" s="170"/>
      <c r="I65" s="170"/>
      <c r="J65" s="171">
        <f>J160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7"/>
      <c r="C66" s="168"/>
      <c r="D66" s="169" t="s">
        <v>1333</v>
      </c>
      <c r="E66" s="170"/>
      <c r="F66" s="170"/>
      <c r="G66" s="170"/>
      <c r="H66" s="170"/>
      <c r="I66" s="170"/>
      <c r="J66" s="171">
        <f>J237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7"/>
      <c r="C67" s="168"/>
      <c r="D67" s="169" t="s">
        <v>136</v>
      </c>
      <c r="E67" s="170"/>
      <c r="F67" s="170"/>
      <c r="G67" s="170"/>
      <c r="H67" s="170"/>
      <c r="I67" s="170"/>
      <c r="J67" s="171">
        <f>J279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1334</v>
      </c>
      <c r="E68" s="176"/>
      <c r="F68" s="176"/>
      <c r="G68" s="176"/>
      <c r="H68" s="176"/>
      <c r="I68" s="176"/>
      <c r="J68" s="177">
        <f>J280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151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Rybniště Areál TO - oprava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D1_01_2 - ZTI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13. 10. 2023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Správa železnic, státní organizace</v>
      </c>
      <c r="G84" s="42"/>
      <c r="H84" s="42"/>
      <c r="I84" s="34" t="s">
        <v>32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152</v>
      </c>
      <c r="D87" s="182" t="s">
        <v>56</v>
      </c>
      <c r="E87" s="182" t="s">
        <v>52</v>
      </c>
      <c r="F87" s="182" t="s">
        <v>53</v>
      </c>
      <c r="G87" s="182" t="s">
        <v>153</v>
      </c>
      <c r="H87" s="182" t="s">
        <v>154</v>
      </c>
      <c r="I87" s="182" t="s">
        <v>155</v>
      </c>
      <c r="J87" s="182" t="s">
        <v>111</v>
      </c>
      <c r="K87" s="183" t="s">
        <v>156</v>
      </c>
      <c r="L87" s="184"/>
      <c r="M87" s="94" t="s">
        <v>19</v>
      </c>
      <c r="N87" s="95" t="s">
        <v>41</v>
      </c>
      <c r="O87" s="95" t="s">
        <v>157</v>
      </c>
      <c r="P87" s="95" t="s">
        <v>158</v>
      </c>
      <c r="Q87" s="95" t="s">
        <v>159</v>
      </c>
      <c r="R87" s="95" t="s">
        <v>160</v>
      </c>
      <c r="S87" s="95" t="s">
        <v>161</v>
      </c>
      <c r="T87" s="96" t="s">
        <v>162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163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P89+P128+P160+P237+P279</f>
        <v>0</v>
      </c>
      <c r="Q88" s="98"/>
      <c r="R88" s="187">
        <f>R89+R128+R160+R237+R279</f>
        <v>0.036752108700000001</v>
      </c>
      <c r="S88" s="98"/>
      <c r="T88" s="188">
        <f>T89+T128+T160+T237+T279</f>
        <v>0.092359999999999998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112</v>
      </c>
      <c r="BK88" s="189">
        <f>BK89+BK128+BK160+BK237+BK279</f>
        <v>0</v>
      </c>
    </row>
    <row r="89" s="12" customFormat="1" ht="25.92" customHeight="1">
      <c r="A89" s="12"/>
      <c r="B89" s="190"/>
      <c r="C89" s="191"/>
      <c r="D89" s="192" t="s">
        <v>70</v>
      </c>
      <c r="E89" s="193" t="s">
        <v>164</v>
      </c>
      <c r="F89" s="193" t="s">
        <v>165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P90+P95+P117</f>
        <v>0</v>
      </c>
      <c r="Q89" s="198"/>
      <c r="R89" s="199">
        <f>R90+R95+R117</f>
        <v>0.0013289000000000001</v>
      </c>
      <c r="S89" s="198"/>
      <c r="T89" s="200">
        <f>T90+T95+T117</f>
        <v>0.092359999999999998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79</v>
      </c>
      <c r="AT89" s="202" t="s">
        <v>70</v>
      </c>
      <c r="AU89" s="202" t="s">
        <v>71</v>
      </c>
      <c r="AY89" s="201" t="s">
        <v>166</v>
      </c>
      <c r="BK89" s="203">
        <f>BK90+BK95+BK117</f>
        <v>0</v>
      </c>
    </row>
    <row r="90" s="12" customFormat="1" ht="22.8" customHeight="1">
      <c r="A90" s="12"/>
      <c r="B90" s="190"/>
      <c r="C90" s="191"/>
      <c r="D90" s="192" t="s">
        <v>70</v>
      </c>
      <c r="E90" s="204" t="s">
        <v>188</v>
      </c>
      <c r="F90" s="204" t="s">
        <v>311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SUM(P91:P94)</f>
        <v>0</v>
      </c>
      <c r="Q90" s="198"/>
      <c r="R90" s="199">
        <f>SUM(R91:R94)</f>
        <v>0</v>
      </c>
      <c r="S90" s="198"/>
      <c r="T90" s="200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79</v>
      </c>
      <c r="AT90" s="202" t="s">
        <v>70</v>
      </c>
      <c r="AU90" s="202" t="s">
        <v>79</v>
      </c>
      <c r="AY90" s="201" t="s">
        <v>166</v>
      </c>
      <c r="BK90" s="203">
        <f>SUM(BK91:BK94)</f>
        <v>0</v>
      </c>
    </row>
    <row r="91" s="2" customFormat="1" ht="16.5" customHeight="1">
      <c r="A91" s="40"/>
      <c r="B91" s="41"/>
      <c r="C91" s="206" t="s">
        <v>79</v>
      </c>
      <c r="D91" s="206" t="s">
        <v>170</v>
      </c>
      <c r="E91" s="207" t="s">
        <v>1335</v>
      </c>
      <c r="F91" s="208" t="s">
        <v>1336</v>
      </c>
      <c r="G91" s="209" t="s">
        <v>199</v>
      </c>
      <c r="H91" s="210">
        <v>1.0800000000000001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42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175</v>
      </c>
      <c r="AT91" s="217" t="s">
        <v>170</v>
      </c>
      <c r="AU91" s="217" t="s">
        <v>81</v>
      </c>
      <c r="AY91" s="19" t="s">
        <v>166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79</v>
      </c>
      <c r="BK91" s="218">
        <f>ROUND(I91*H91,2)</f>
        <v>0</v>
      </c>
      <c r="BL91" s="19" t="s">
        <v>175</v>
      </c>
      <c r="BM91" s="217" t="s">
        <v>81</v>
      </c>
    </row>
    <row r="92" s="13" customFormat="1">
      <c r="A92" s="13"/>
      <c r="B92" s="224"/>
      <c r="C92" s="225"/>
      <c r="D92" s="226" t="s">
        <v>178</v>
      </c>
      <c r="E92" s="227" t="s">
        <v>19</v>
      </c>
      <c r="F92" s="228" t="s">
        <v>1337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178</v>
      </c>
      <c r="AU92" s="234" t="s">
        <v>81</v>
      </c>
      <c r="AV92" s="13" t="s">
        <v>79</v>
      </c>
      <c r="AW92" s="13" t="s">
        <v>33</v>
      </c>
      <c r="AX92" s="13" t="s">
        <v>71</v>
      </c>
      <c r="AY92" s="234" t="s">
        <v>166</v>
      </c>
    </row>
    <row r="93" s="14" customFormat="1">
      <c r="A93" s="14"/>
      <c r="B93" s="235"/>
      <c r="C93" s="236"/>
      <c r="D93" s="226" t="s">
        <v>178</v>
      </c>
      <c r="E93" s="237" t="s">
        <v>19</v>
      </c>
      <c r="F93" s="238" t="s">
        <v>1338</v>
      </c>
      <c r="G93" s="236"/>
      <c r="H93" s="239">
        <v>1.0800000000000001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178</v>
      </c>
      <c r="AU93" s="245" t="s">
        <v>81</v>
      </c>
      <c r="AV93" s="14" t="s">
        <v>81</v>
      </c>
      <c r="AW93" s="14" t="s">
        <v>33</v>
      </c>
      <c r="AX93" s="14" t="s">
        <v>71</v>
      </c>
      <c r="AY93" s="245" t="s">
        <v>166</v>
      </c>
    </row>
    <row r="94" s="15" customFormat="1">
      <c r="A94" s="15"/>
      <c r="B94" s="246"/>
      <c r="C94" s="247"/>
      <c r="D94" s="226" t="s">
        <v>178</v>
      </c>
      <c r="E94" s="248" t="s">
        <v>19</v>
      </c>
      <c r="F94" s="249" t="s">
        <v>183</v>
      </c>
      <c r="G94" s="247"/>
      <c r="H94" s="250">
        <v>1.0800000000000001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178</v>
      </c>
      <c r="AU94" s="256" t="s">
        <v>81</v>
      </c>
      <c r="AV94" s="15" t="s">
        <v>175</v>
      </c>
      <c r="AW94" s="15" t="s">
        <v>33</v>
      </c>
      <c r="AX94" s="15" t="s">
        <v>79</v>
      </c>
      <c r="AY94" s="256" t="s">
        <v>166</v>
      </c>
    </row>
    <row r="95" s="12" customFormat="1" ht="22.8" customHeight="1">
      <c r="A95" s="12"/>
      <c r="B95" s="190"/>
      <c r="C95" s="191"/>
      <c r="D95" s="192" t="s">
        <v>70</v>
      </c>
      <c r="E95" s="204" t="s">
        <v>226</v>
      </c>
      <c r="F95" s="204" t="s">
        <v>616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SUM(P96:P116)</f>
        <v>0</v>
      </c>
      <c r="Q95" s="198"/>
      <c r="R95" s="199">
        <f>SUM(R96:R116)</f>
        <v>0.0013289000000000001</v>
      </c>
      <c r="S95" s="198"/>
      <c r="T95" s="200">
        <f>SUM(T96:T116)</f>
        <v>0.092359999999999998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79</v>
      </c>
      <c r="AT95" s="202" t="s">
        <v>70</v>
      </c>
      <c r="AU95" s="202" t="s">
        <v>79</v>
      </c>
      <c r="AY95" s="201" t="s">
        <v>166</v>
      </c>
      <c r="BK95" s="203">
        <f>SUM(BK96:BK116)</f>
        <v>0</v>
      </c>
    </row>
    <row r="96" s="2" customFormat="1" ht="24.15" customHeight="1">
      <c r="A96" s="40"/>
      <c r="B96" s="41"/>
      <c r="C96" s="206" t="s">
        <v>81</v>
      </c>
      <c r="D96" s="206" t="s">
        <v>170</v>
      </c>
      <c r="E96" s="207" t="s">
        <v>1339</v>
      </c>
      <c r="F96" s="208" t="s">
        <v>1340</v>
      </c>
      <c r="G96" s="209" t="s">
        <v>332</v>
      </c>
      <c r="H96" s="210">
        <v>15.43</v>
      </c>
      <c r="I96" s="211"/>
      <c r="J96" s="212">
        <f>ROUND(I96*H96,2)</f>
        <v>0</v>
      </c>
      <c r="K96" s="208" t="s">
        <v>174</v>
      </c>
      <c r="L96" s="46"/>
      <c r="M96" s="213" t="s">
        <v>19</v>
      </c>
      <c r="N96" s="214" t="s">
        <v>42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0.0050000000000000001</v>
      </c>
      <c r="T96" s="216">
        <f>S96*H96</f>
        <v>0.077149999999999996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175</v>
      </c>
      <c r="AT96" s="217" t="s">
        <v>170</v>
      </c>
      <c r="AU96" s="217" t="s">
        <v>81</v>
      </c>
      <c r="AY96" s="19" t="s">
        <v>166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79</v>
      </c>
      <c r="BK96" s="218">
        <f>ROUND(I96*H96,2)</f>
        <v>0</v>
      </c>
      <c r="BL96" s="19" t="s">
        <v>175</v>
      </c>
      <c r="BM96" s="217" t="s">
        <v>175</v>
      </c>
    </row>
    <row r="97" s="2" customFormat="1">
      <c r="A97" s="40"/>
      <c r="B97" s="41"/>
      <c r="C97" s="42"/>
      <c r="D97" s="219" t="s">
        <v>176</v>
      </c>
      <c r="E97" s="42"/>
      <c r="F97" s="220" t="s">
        <v>1341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176</v>
      </c>
      <c r="AU97" s="19" t="s">
        <v>81</v>
      </c>
    </row>
    <row r="98" s="13" customFormat="1">
      <c r="A98" s="13"/>
      <c r="B98" s="224"/>
      <c r="C98" s="225"/>
      <c r="D98" s="226" t="s">
        <v>178</v>
      </c>
      <c r="E98" s="227" t="s">
        <v>19</v>
      </c>
      <c r="F98" s="228" t="s">
        <v>1337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178</v>
      </c>
      <c r="AU98" s="234" t="s">
        <v>81</v>
      </c>
      <c r="AV98" s="13" t="s">
        <v>79</v>
      </c>
      <c r="AW98" s="13" t="s">
        <v>33</v>
      </c>
      <c r="AX98" s="13" t="s">
        <v>71</v>
      </c>
      <c r="AY98" s="234" t="s">
        <v>166</v>
      </c>
    </row>
    <row r="99" s="14" customFormat="1">
      <c r="A99" s="14"/>
      <c r="B99" s="235"/>
      <c r="C99" s="236"/>
      <c r="D99" s="226" t="s">
        <v>178</v>
      </c>
      <c r="E99" s="237" t="s">
        <v>19</v>
      </c>
      <c r="F99" s="238" t="s">
        <v>1342</v>
      </c>
      <c r="G99" s="236"/>
      <c r="H99" s="239">
        <v>14.93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178</v>
      </c>
      <c r="AU99" s="245" t="s">
        <v>81</v>
      </c>
      <c r="AV99" s="14" t="s">
        <v>81</v>
      </c>
      <c r="AW99" s="14" t="s">
        <v>33</v>
      </c>
      <c r="AX99" s="14" t="s">
        <v>71</v>
      </c>
      <c r="AY99" s="245" t="s">
        <v>166</v>
      </c>
    </row>
    <row r="100" s="14" customFormat="1">
      <c r="A100" s="14"/>
      <c r="B100" s="235"/>
      <c r="C100" s="236"/>
      <c r="D100" s="226" t="s">
        <v>178</v>
      </c>
      <c r="E100" s="237" t="s">
        <v>19</v>
      </c>
      <c r="F100" s="238" t="s">
        <v>1343</v>
      </c>
      <c r="G100" s="236"/>
      <c r="H100" s="239">
        <v>0.5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178</v>
      </c>
      <c r="AU100" s="245" t="s">
        <v>81</v>
      </c>
      <c r="AV100" s="14" t="s">
        <v>81</v>
      </c>
      <c r="AW100" s="14" t="s">
        <v>33</v>
      </c>
      <c r="AX100" s="14" t="s">
        <v>71</v>
      </c>
      <c r="AY100" s="245" t="s">
        <v>166</v>
      </c>
    </row>
    <row r="101" s="15" customFormat="1">
      <c r="A101" s="15"/>
      <c r="B101" s="246"/>
      <c r="C101" s="247"/>
      <c r="D101" s="226" t="s">
        <v>178</v>
      </c>
      <c r="E101" s="248" t="s">
        <v>19</v>
      </c>
      <c r="F101" s="249" t="s">
        <v>183</v>
      </c>
      <c r="G101" s="247"/>
      <c r="H101" s="250">
        <v>15.43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178</v>
      </c>
      <c r="AU101" s="256" t="s">
        <v>81</v>
      </c>
      <c r="AV101" s="15" t="s">
        <v>175</v>
      </c>
      <c r="AW101" s="15" t="s">
        <v>33</v>
      </c>
      <c r="AX101" s="15" t="s">
        <v>79</v>
      </c>
      <c r="AY101" s="256" t="s">
        <v>166</v>
      </c>
    </row>
    <row r="102" s="2" customFormat="1" ht="24.15" customHeight="1">
      <c r="A102" s="40"/>
      <c r="B102" s="41"/>
      <c r="C102" s="206" t="s">
        <v>188</v>
      </c>
      <c r="D102" s="206" t="s">
        <v>170</v>
      </c>
      <c r="E102" s="207" t="s">
        <v>1344</v>
      </c>
      <c r="F102" s="208" t="s">
        <v>1345</v>
      </c>
      <c r="G102" s="209" t="s">
        <v>332</v>
      </c>
      <c r="H102" s="210">
        <v>0.20000000000000001</v>
      </c>
      <c r="I102" s="211"/>
      <c r="J102" s="212">
        <f>ROUND(I102*H102,2)</f>
        <v>0</v>
      </c>
      <c r="K102" s="208" t="s">
        <v>174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0.00090700000000000004</v>
      </c>
      <c r="R102" s="215">
        <f>Q102*H102</f>
        <v>0.00018140000000000002</v>
      </c>
      <c r="S102" s="215">
        <v>0.0028</v>
      </c>
      <c r="T102" s="216">
        <f>S102*H102</f>
        <v>0.00056000000000000006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175</v>
      </c>
      <c r="AT102" s="217" t="s">
        <v>170</v>
      </c>
      <c r="AU102" s="217" t="s">
        <v>81</v>
      </c>
      <c r="AY102" s="19" t="s">
        <v>166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175</v>
      </c>
      <c r="BM102" s="217" t="s">
        <v>191</v>
      </c>
    </row>
    <row r="103" s="2" customFormat="1">
      <c r="A103" s="40"/>
      <c r="B103" s="41"/>
      <c r="C103" s="42"/>
      <c r="D103" s="219" t="s">
        <v>176</v>
      </c>
      <c r="E103" s="42"/>
      <c r="F103" s="220" t="s">
        <v>1346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176</v>
      </c>
      <c r="AU103" s="19" t="s">
        <v>81</v>
      </c>
    </row>
    <row r="104" s="13" customFormat="1">
      <c r="A104" s="13"/>
      <c r="B104" s="224"/>
      <c r="C104" s="225"/>
      <c r="D104" s="226" t="s">
        <v>178</v>
      </c>
      <c r="E104" s="227" t="s">
        <v>19</v>
      </c>
      <c r="F104" s="228" t="s">
        <v>1337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178</v>
      </c>
      <c r="AU104" s="234" t="s">
        <v>81</v>
      </c>
      <c r="AV104" s="13" t="s">
        <v>79</v>
      </c>
      <c r="AW104" s="13" t="s">
        <v>33</v>
      </c>
      <c r="AX104" s="13" t="s">
        <v>71</v>
      </c>
      <c r="AY104" s="234" t="s">
        <v>166</v>
      </c>
    </row>
    <row r="105" s="14" customFormat="1">
      <c r="A105" s="14"/>
      <c r="B105" s="235"/>
      <c r="C105" s="236"/>
      <c r="D105" s="226" t="s">
        <v>178</v>
      </c>
      <c r="E105" s="237" t="s">
        <v>19</v>
      </c>
      <c r="F105" s="238" t="s">
        <v>1347</v>
      </c>
      <c r="G105" s="236"/>
      <c r="H105" s="239">
        <v>0.20000000000000001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178</v>
      </c>
      <c r="AU105" s="245" t="s">
        <v>81</v>
      </c>
      <c r="AV105" s="14" t="s">
        <v>81</v>
      </c>
      <c r="AW105" s="14" t="s">
        <v>33</v>
      </c>
      <c r="AX105" s="14" t="s">
        <v>71</v>
      </c>
      <c r="AY105" s="245" t="s">
        <v>166</v>
      </c>
    </row>
    <row r="106" s="15" customFormat="1">
      <c r="A106" s="15"/>
      <c r="B106" s="246"/>
      <c r="C106" s="247"/>
      <c r="D106" s="226" t="s">
        <v>178</v>
      </c>
      <c r="E106" s="248" t="s">
        <v>19</v>
      </c>
      <c r="F106" s="249" t="s">
        <v>183</v>
      </c>
      <c r="G106" s="247"/>
      <c r="H106" s="250">
        <v>0.20000000000000001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178</v>
      </c>
      <c r="AU106" s="256" t="s">
        <v>81</v>
      </c>
      <c r="AV106" s="15" t="s">
        <v>175</v>
      </c>
      <c r="AW106" s="15" t="s">
        <v>33</v>
      </c>
      <c r="AX106" s="15" t="s">
        <v>79</v>
      </c>
      <c r="AY106" s="256" t="s">
        <v>166</v>
      </c>
    </row>
    <row r="107" s="2" customFormat="1" ht="24.15" customHeight="1">
      <c r="A107" s="40"/>
      <c r="B107" s="41"/>
      <c r="C107" s="206" t="s">
        <v>175</v>
      </c>
      <c r="D107" s="206" t="s">
        <v>170</v>
      </c>
      <c r="E107" s="207" t="s">
        <v>1348</v>
      </c>
      <c r="F107" s="208" t="s">
        <v>1349</v>
      </c>
      <c r="G107" s="209" t="s">
        <v>332</v>
      </c>
      <c r="H107" s="210">
        <v>0.5</v>
      </c>
      <c r="I107" s="211"/>
      <c r="J107" s="212">
        <f>ROUND(I107*H107,2)</f>
        <v>0</v>
      </c>
      <c r="K107" s="208" t="s">
        <v>174</v>
      </c>
      <c r="L107" s="46"/>
      <c r="M107" s="213" t="s">
        <v>19</v>
      </c>
      <c r="N107" s="214" t="s">
        <v>42</v>
      </c>
      <c r="O107" s="86"/>
      <c r="P107" s="215">
        <f>O107*H107</f>
        <v>0</v>
      </c>
      <c r="Q107" s="215">
        <v>0.00097199999999999999</v>
      </c>
      <c r="R107" s="215">
        <f>Q107*H107</f>
        <v>0.000486</v>
      </c>
      <c r="S107" s="215">
        <v>0.0043</v>
      </c>
      <c r="T107" s="216">
        <f>S107*H107</f>
        <v>0.00215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175</v>
      </c>
      <c r="AT107" s="217" t="s">
        <v>170</v>
      </c>
      <c r="AU107" s="217" t="s">
        <v>81</v>
      </c>
      <c r="AY107" s="19" t="s">
        <v>166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175</v>
      </c>
      <c r="BM107" s="217" t="s">
        <v>200</v>
      </c>
    </row>
    <row r="108" s="2" customFormat="1">
      <c r="A108" s="40"/>
      <c r="B108" s="41"/>
      <c r="C108" s="42"/>
      <c r="D108" s="219" t="s">
        <v>176</v>
      </c>
      <c r="E108" s="42"/>
      <c r="F108" s="220" t="s">
        <v>1350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176</v>
      </c>
      <c r="AU108" s="19" t="s">
        <v>81</v>
      </c>
    </row>
    <row r="109" s="13" customFormat="1">
      <c r="A109" s="13"/>
      <c r="B109" s="224"/>
      <c r="C109" s="225"/>
      <c r="D109" s="226" t="s">
        <v>178</v>
      </c>
      <c r="E109" s="227" t="s">
        <v>19</v>
      </c>
      <c r="F109" s="228" t="s">
        <v>1337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178</v>
      </c>
      <c r="AU109" s="234" t="s">
        <v>81</v>
      </c>
      <c r="AV109" s="13" t="s">
        <v>79</v>
      </c>
      <c r="AW109" s="13" t="s">
        <v>33</v>
      </c>
      <c r="AX109" s="13" t="s">
        <v>71</v>
      </c>
      <c r="AY109" s="234" t="s">
        <v>166</v>
      </c>
    </row>
    <row r="110" s="14" customFormat="1">
      <c r="A110" s="14"/>
      <c r="B110" s="235"/>
      <c r="C110" s="236"/>
      <c r="D110" s="226" t="s">
        <v>178</v>
      </c>
      <c r="E110" s="237" t="s">
        <v>19</v>
      </c>
      <c r="F110" s="238" t="s">
        <v>1351</v>
      </c>
      <c r="G110" s="236"/>
      <c r="H110" s="239">
        <v>0.5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178</v>
      </c>
      <c r="AU110" s="245" t="s">
        <v>81</v>
      </c>
      <c r="AV110" s="14" t="s">
        <v>81</v>
      </c>
      <c r="AW110" s="14" t="s">
        <v>33</v>
      </c>
      <c r="AX110" s="14" t="s">
        <v>71</v>
      </c>
      <c r="AY110" s="245" t="s">
        <v>166</v>
      </c>
    </row>
    <row r="111" s="15" customFormat="1">
      <c r="A111" s="15"/>
      <c r="B111" s="246"/>
      <c r="C111" s="247"/>
      <c r="D111" s="226" t="s">
        <v>178</v>
      </c>
      <c r="E111" s="248" t="s">
        <v>19</v>
      </c>
      <c r="F111" s="249" t="s">
        <v>183</v>
      </c>
      <c r="G111" s="247"/>
      <c r="H111" s="250">
        <v>0.5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178</v>
      </c>
      <c r="AU111" s="256" t="s">
        <v>81</v>
      </c>
      <c r="AV111" s="15" t="s">
        <v>175</v>
      </c>
      <c r="AW111" s="15" t="s">
        <v>33</v>
      </c>
      <c r="AX111" s="15" t="s">
        <v>79</v>
      </c>
      <c r="AY111" s="256" t="s">
        <v>166</v>
      </c>
    </row>
    <row r="112" s="2" customFormat="1" ht="24.15" customHeight="1">
      <c r="A112" s="40"/>
      <c r="B112" s="41"/>
      <c r="C112" s="206" t="s">
        <v>203</v>
      </c>
      <c r="D112" s="206" t="s">
        <v>170</v>
      </c>
      <c r="E112" s="207" t="s">
        <v>840</v>
      </c>
      <c r="F112" s="208" t="s">
        <v>841</v>
      </c>
      <c r="G112" s="209" t="s">
        <v>332</v>
      </c>
      <c r="H112" s="210">
        <v>0.5</v>
      </c>
      <c r="I112" s="211"/>
      <c r="J112" s="212">
        <f>ROUND(I112*H112,2)</f>
        <v>0</v>
      </c>
      <c r="K112" s="208" t="s">
        <v>174</v>
      </c>
      <c r="L112" s="46"/>
      <c r="M112" s="213" t="s">
        <v>19</v>
      </c>
      <c r="N112" s="214" t="s">
        <v>42</v>
      </c>
      <c r="O112" s="86"/>
      <c r="P112" s="215">
        <f>O112*H112</f>
        <v>0</v>
      </c>
      <c r="Q112" s="215">
        <v>0.001323</v>
      </c>
      <c r="R112" s="215">
        <f>Q112*H112</f>
        <v>0.00066149999999999998</v>
      </c>
      <c r="S112" s="215">
        <v>0.025000000000000001</v>
      </c>
      <c r="T112" s="216">
        <f>S112*H112</f>
        <v>0.012500000000000001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175</v>
      </c>
      <c r="AT112" s="217" t="s">
        <v>170</v>
      </c>
      <c r="AU112" s="217" t="s">
        <v>81</v>
      </c>
      <c r="AY112" s="19" t="s">
        <v>166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79</v>
      </c>
      <c r="BK112" s="218">
        <f>ROUND(I112*H112,2)</f>
        <v>0</v>
      </c>
      <c r="BL112" s="19" t="s">
        <v>175</v>
      </c>
      <c r="BM112" s="217" t="s">
        <v>206</v>
      </c>
    </row>
    <row r="113" s="2" customFormat="1">
      <c r="A113" s="40"/>
      <c r="B113" s="41"/>
      <c r="C113" s="42"/>
      <c r="D113" s="219" t="s">
        <v>176</v>
      </c>
      <c r="E113" s="42"/>
      <c r="F113" s="220" t="s">
        <v>843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176</v>
      </c>
      <c r="AU113" s="19" t="s">
        <v>81</v>
      </c>
    </row>
    <row r="114" s="13" customFormat="1">
      <c r="A114" s="13"/>
      <c r="B114" s="224"/>
      <c r="C114" s="225"/>
      <c r="D114" s="226" t="s">
        <v>178</v>
      </c>
      <c r="E114" s="227" t="s">
        <v>19</v>
      </c>
      <c r="F114" s="228" t="s">
        <v>1337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178</v>
      </c>
      <c r="AU114" s="234" t="s">
        <v>81</v>
      </c>
      <c r="AV114" s="13" t="s">
        <v>79</v>
      </c>
      <c r="AW114" s="13" t="s">
        <v>33</v>
      </c>
      <c r="AX114" s="13" t="s">
        <v>71</v>
      </c>
      <c r="AY114" s="234" t="s">
        <v>166</v>
      </c>
    </row>
    <row r="115" s="14" customFormat="1">
      <c r="A115" s="14"/>
      <c r="B115" s="235"/>
      <c r="C115" s="236"/>
      <c r="D115" s="226" t="s">
        <v>178</v>
      </c>
      <c r="E115" s="237" t="s">
        <v>19</v>
      </c>
      <c r="F115" s="238" t="s">
        <v>1352</v>
      </c>
      <c r="G115" s="236"/>
      <c r="H115" s="239">
        <v>0.5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178</v>
      </c>
      <c r="AU115" s="245" t="s">
        <v>81</v>
      </c>
      <c r="AV115" s="14" t="s">
        <v>81</v>
      </c>
      <c r="AW115" s="14" t="s">
        <v>33</v>
      </c>
      <c r="AX115" s="14" t="s">
        <v>71</v>
      </c>
      <c r="AY115" s="245" t="s">
        <v>166</v>
      </c>
    </row>
    <row r="116" s="15" customFormat="1">
      <c r="A116" s="15"/>
      <c r="B116" s="246"/>
      <c r="C116" s="247"/>
      <c r="D116" s="226" t="s">
        <v>178</v>
      </c>
      <c r="E116" s="248" t="s">
        <v>19</v>
      </c>
      <c r="F116" s="249" t="s">
        <v>183</v>
      </c>
      <c r="G116" s="247"/>
      <c r="H116" s="250">
        <v>0.5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178</v>
      </c>
      <c r="AU116" s="256" t="s">
        <v>81</v>
      </c>
      <c r="AV116" s="15" t="s">
        <v>175</v>
      </c>
      <c r="AW116" s="15" t="s">
        <v>33</v>
      </c>
      <c r="AX116" s="15" t="s">
        <v>79</v>
      </c>
      <c r="AY116" s="256" t="s">
        <v>166</v>
      </c>
    </row>
    <row r="117" s="12" customFormat="1" ht="22.8" customHeight="1">
      <c r="A117" s="12"/>
      <c r="B117" s="190"/>
      <c r="C117" s="191"/>
      <c r="D117" s="192" t="s">
        <v>70</v>
      </c>
      <c r="E117" s="204" t="s">
        <v>945</v>
      </c>
      <c r="F117" s="204" t="s">
        <v>946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SUM(P118:P127)</f>
        <v>0</v>
      </c>
      <c r="Q117" s="198"/>
      <c r="R117" s="199">
        <f>SUM(R118:R127)</f>
        <v>0</v>
      </c>
      <c r="S117" s="198"/>
      <c r="T117" s="200">
        <f>SUM(T118:T127)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79</v>
      </c>
      <c r="AT117" s="202" t="s">
        <v>70</v>
      </c>
      <c r="AU117" s="202" t="s">
        <v>79</v>
      </c>
      <c r="AY117" s="201" t="s">
        <v>166</v>
      </c>
      <c r="BK117" s="203">
        <f>SUM(BK118:BK127)</f>
        <v>0</v>
      </c>
    </row>
    <row r="118" s="2" customFormat="1" ht="16.5" customHeight="1">
      <c r="A118" s="40"/>
      <c r="B118" s="41"/>
      <c r="C118" s="206" t="s">
        <v>191</v>
      </c>
      <c r="D118" s="206" t="s">
        <v>170</v>
      </c>
      <c r="E118" s="207" t="s">
        <v>1353</v>
      </c>
      <c r="F118" s="208" t="s">
        <v>1354</v>
      </c>
      <c r="G118" s="209" t="s">
        <v>243</v>
      </c>
      <c r="H118" s="210">
        <v>0.106</v>
      </c>
      <c r="I118" s="211"/>
      <c r="J118" s="212">
        <f>ROUND(I118*H118,2)</f>
        <v>0</v>
      </c>
      <c r="K118" s="208" t="s">
        <v>174</v>
      </c>
      <c r="L118" s="46"/>
      <c r="M118" s="213" t="s">
        <v>19</v>
      </c>
      <c r="N118" s="214" t="s">
        <v>42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175</v>
      </c>
      <c r="AT118" s="217" t="s">
        <v>170</v>
      </c>
      <c r="AU118" s="217" t="s">
        <v>81</v>
      </c>
      <c r="AY118" s="19" t="s">
        <v>166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79</v>
      </c>
      <c r="BK118" s="218">
        <f>ROUND(I118*H118,2)</f>
        <v>0</v>
      </c>
      <c r="BL118" s="19" t="s">
        <v>175</v>
      </c>
      <c r="BM118" s="217" t="s">
        <v>212</v>
      </c>
    </row>
    <row r="119" s="2" customFormat="1">
      <c r="A119" s="40"/>
      <c r="B119" s="41"/>
      <c r="C119" s="42"/>
      <c r="D119" s="219" t="s">
        <v>176</v>
      </c>
      <c r="E119" s="42"/>
      <c r="F119" s="220" t="s">
        <v>1355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176</v>
      </c>
      <c r="AU119" s="19" t="s">
        <v>81</v>
      </c>
    </row>
    <row r="120" s="2" customFormat="1" ht="21.75" customHeight="1">
      <c r="A120" s="40"/>
      <c r="B120" s="41"/>
      <c r="C120" s="206" t="s">
        <v>215</v>
      </c>
      <c r="D120" s="206" t="s">
        <v>170</v>
      </c>
      <c r="E120" s="207" t="s">
        <v>1356</v>
      </c>
      <c r="F120" s="208" t="s">
        <v>1357</v>
      </c>
      <c r="G120" s="209" t="s">
        <v>243</v>
      </c>
      <c r="H120" s="210">
        <v>0.106</v>
      </c>
      <c r="I120" s="211"/>
      <c r="J120" s="212">
        <f>ROUND(I120*H120,2)</f>
        <v>0</v>
      </c>
      <c r="K120" s="208" t="s">
        <v>174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175</v>
      </c>
      <c r="AT120" s="217" t="s">
        <v>170</v>
      </c>
      <c r="AU120" s="217" t="s">
        <v>81</v>
      </c>
      <c r="AY120" s="19" t="s">
        <v>166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175</v>
      </c>
      <c r="BM120" s="217" t="s">
        <v>218</v>
      </c>
    </row>
    <row r="121" s="2" customFormat="1">
      <c r="A121" s="40"/>
      <c r="B121" s="41"/>
      <c r="C121" s="42"/>
      <c r="D121" s="219" t="s">
        <v>176</v>
      </c>
      <c r="E121" s="42"/>
      <c r="F121" s="220" t="s">
        <v>1358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176</v>
      </c>
      <c r="AU121" s="19" t="s">
        <v>81</v>
      </c>
    </row>
    <row r="122" s="2" customFormat="1" ht="24.15" customHeight="1">
      <c r="A122" s="40"/>
      <c r="B122" s="41"/>
      <c r="C122" s="206" t="s">
        <v>200</v>
      </c>
      <c r="D122" s="206" t="s">
        <v>170</v>
      </c>
      <c r="E122" s="207" t="s">
        <v>936</v>
      </c>
      <c r="F122" s="208" t="s">
        <v>937</v>
      </c>
      <c r="G122" s="209" t="s">
        <v>243</v>
      </c>
      <c r="H122" s="210">
        <v>1.5900000000000001</v>
      </c>
      <c r="I122" s="211"/>
      <c r="J122" s="212">
        <f>ROUND(I122*H122,2)</f>
        <v>0</v>
      </c>
      <c r="K122" s="208" t="s">
        <v>174</v>
      </c>
      <c r="L122" s="46"/>
      <c r="M122" s="213" t="s">
        <v>19</v>
      </c>
      <c r="N122" s="214" t="s">
        <v>42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175</v>
      </c>
      <c r="AT122" s="217" t="s">
        <v>170</v>
      </c>
      <c r="AU122" s="217" t="s">
        <v>81</v>
      </c>
      <c r="AY122" s="19" t="s">
        <v>166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79</v>
      </c>
      <c r="BK122" s="218">
        <f>ROUND(I122*H122,2)</f>
        <v>0</v>
      </c>
      <c r="BL122" s="19" t="s">
        <v>175</v>
      </c>
      <c r="BM122" s="217" t="s">
        <v>208</v>
      </c>
    </row>
    <row r="123" s="2" customFormat="1">
      <c r="A123" s="40"/>
      <c r="B123" s="41"/>
      <c r="C123" s="42"/>
      <c r="D123" s="219" t="s">
        <v>176</v>
      </c>
      <c r="E123" s="42"/>
      <c r="F123" s="220" t="s">
        <v>939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176</v>
      </c>
      <c r="AU123" s="19" t="s">
        <v>81</v>
      </c>
    </row>
    <row r="124" s="14" customFormat="1">
      <c r="A124" s="14"/>
      <c r="B124" s="235"/>
      <c r="C124" s="236"/>
      <c r="D124" s="226" t="s">
        <v>178</v>
      </c>
      <c r="E124" s="237" t="s">
        <v>19</v>
      </c>
      <c r="F124" s="238" t="s">
        <v>1359</v>
      </c>
      <c r="G124" s="236"/>
      <c r="H124" s="239">
        <v>1.5900000000000001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178</v>
      </c>
      <c r="AU124" s="245" t="s">
        <v>81</v>
      </c>
      <c r="AV124" s="14" t="s">
        <v>81</v>
      </c>
      <c r="AW124" s="14" t="s">
        <v>33</v>
      </c>
      <c r="AX124" s="14" t="s">
        <v>71</v>
      </c>
      <c r="AY124" s="245" t="s">
        <v>166</v>
      </c>
    </row>
    <row r="125" s="15" customFormat="1">
      <c r="A125" s="15"/>
      <c r="B125" s="246"/>
      <c r="C125" s="247"/>
      <c r="D125" s="226" t="s">
        <v>178</v>
      </c>
      <c r="E125" s="248" t="s">
        <v>19</v>
      </c>
      <c r="F125" s="249" t="s">
        <v>183</v>
      </c>
      <c r="G125" s="247"/>
      <c r="H125" s="250">
        <v>1.5900000000000001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178</v>
      </c>
      <c r="AU125" s="256" t="s">
        <v>81</v>
      </c>
      <c r="AV125" s="15" t="s">
        <v>175</v>
      </c>
      <c r="AW125" s="15" t="s">
        <v>33</v>
      </c>
      <c r="AX125" s="15" t="s">
        <v>79</v>
      </c>
      <c r="AY125" s="256" t="s">
        <v>166</v>
      </c>
    </row>
    <row r="126" s="2" customFormat="1" ht="24.15" customHeight="1">
      <c r="A126" s="40"/>
      <c r="B126" s="41"/>
      <c r="C126" s="206" t="s">
        <v>226</v>
      </c>
      <c r="D126" s="206" t="s">
        <v>170</v>
      </c>
      <c r="E126" s="207" t="s">
        <v>1360</v>
      </c>
      <c r="F126" s="208" t="s">
        <v>242</v>
      </c>
      <c r="G126" s="209" t="s">
        <v>243</v>
      </c>
      <c r="H126" s="210">
        <v>0.106</v>
      </c>
      <c r="I126" s="211"/>
      <c r="J126" s="212">
        <f>ROUND(I126*H126,2)</f>
        <v>0</v>
      </c>
      <c r="K126" s="208" t="s">
        <v>174</v>
      </c>
      <c r="L126" s="46"/>
      <c r="M126" s="213" t="s">
        <v>19</v>
      </c>
      <c r="N126" s="214" t="s">
        <v>42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175</v>
      </c>
      <c r="AT126" s="217" t="s">
        <v>170</v>
      </c>
      <c r="AU126" s="217" t="s">
        <v>81</v>
      </c>
      <c r="AY126" s="19" t="s">
        <v>166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79</v>
      </c>
      <c r="BK126" s="218">
        <f>ROUND(I126*H126,2)</f>
        <v>0</v>
      </c>
      <c r="BL126" s="19" t="s">
        <v>175</v>
      </c>
      <c r="BM126" s="217" t="s">
        <v>229</v>
      </c>
    </row>
    <row r="127" s="2" customFormat="1">
      <c r="A127" s="40"/>
      <c r="B127" s="41"/>
      <c r="C127" s="42"/>
      <c r="D127" s="219" t="s">
        <v>176</v>
      </c>
      <c r="E127" s="42"/>
      <c r="F127" s="220" t="s">
        <v>1361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176</v>
      </c>
      <c r="AU127" s="19" t="s">
        <v>81</v>
      </c>
    </row>
    <row r="128" s="12" customFormat="1" ht="25.92" customHeight="1">
      <c r="A128" s="12"/>
      <c r="B128" s="190"/>
      <c r="C128" s="191"/>
      <c r="D128" s="192" t="s">
        <v>70</v>
      </c>
      <c r="E128" s="193" t="s">
        <v>1362</v>
      </c>
      <c r="F128" s="193" t="s">
        <v>1363</v>
      </c>
      <c r="G128" s="191"/>
      <c r="H128" s="191"/>
      <c r="I128" s="194"/>
      <c r="J128" s="195">
        <f>BK128</f>
        <v>0</v>
      </c>
      <c r="K128" s="191"/>
      <c r="L128" s="196"/>
      <c r="M128" s="197"/>
      <c r="N128" s="198"/>
      <c r="O128" s="198"/>
      <c r="P128" s="199">
        <f>SUM(P129:P159)</f>
        <v>0</v>
      </c>
      <c r="Q128" s="198"/>
      <c r="R128" s="199">
        <f>SUM(R129:R159)</f>
        <v>0.0011706500000000001</v>
      </c>
      <c r="S128" s="198"/>
      <c r="T128" s="200">
        <f>SUM(T129:T159)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81</v>
      </c>
      <c r="AT128" s="202" t="s">
        <v>70</v>
      </c>
      <c r="AU128" s="202" t="s">
        <v>71</v>
      </c>
      <c r="AY128" s="201" t="s">
        <v>166</v>
      </c>
      <c r="BK128" s="203">
        <f>SUM(BK129:BK159)</f>
        <v>0</v>
      </c>
    </row>
    <row r="129" s="2" customFormat="1" ht="16.5" customHeight="1">
      <c r="A129" s="40"/>
      <c r="B129" s="41"/>
      <c r="C129" s="206" t="s">
        <v>206</v>
      </c>
      <c r="D129" s="206" t="s">
        <v>170</v>
      </c>
      <c r="E129" s="207" t="s">
        <v>1364</v>
      </c>
      <c r="F129" s="208" t="s">
        <v>1365</v>
      </c>
      <c r="G129" s="209" t="s">
        <v>332</v>
      </c>
      <c r="H129" s="210">
        <v>2.1000000000000001</v>
      </c>
      <c r="I129" s="211"/>
      <c r="J129" s="212">
        <f>ROUND(I129*H129,2)</f>
        <v>0</v>
      </c>
      <c r="K129" s="208" t="s">
        <v>174</v>
      </c>
      <c r="L129" s="46"/>
      <c r="M129" s="213" t="s">
        <v>19</v>
      </c>
      <c r="N129" s="214" t="s">
        <v>42</v>
      </c>
      <c r="O129" s="86"/>
      <c r="P129" s="215">
        <f>O129*H129</f>
        <v>0</v>
      </c>
      <c r="Q129" s="215">
        <v>0.00047649999999999998</v>
      </c>
      <c r="R129" s="215">
        <f>Q129*H129</f>
        <v>0.0010006500000000001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208</v>
      </c>
      <c r="AT129" s="217" t="s">
        <v>170</v>
      </c>
      <c r="AU129" s="217" t="s">
        <v>79</v>
      </c>
      <c r="AY129" s="19" t="s">
        <v>166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79</v>
      </c>
      <c r="BK129" s="218">
        <f>ROUND(I129*H129,2)</f>
        <v>0</v>
      </c>
      <c r="BL129" s="19" t="s">
        <v>208</v>
      </c>
      <c r="BM129" s="217" t="s">
        <v>234</v>
      </c>
    </row>
    <row r="130" s="2" customFormat="1">
      <c r="A130" s="40"/>
      <c r="B130" s="41"/>
      <c r="C130" s="42"/>
      <c r="D130" s="219" t="s">
        <v>176</v>
      </c>
      <c r="E130" s="42"/>
      <c r="F130" s="220" t="s">
        <v>1366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176</v>
      </c>
      <c r="AU130" s="19" t="s">
        <v>79</v>
      </c>
    </row>
    <row r="131" s="13" customFormat="1">
      <c r="A131" s="13"/>
      <c r="B131" s="224"/>
      <c r="C131" s="225"/>
      <c r="D131" s="226" t="s">
        <v>178</v>
      </c>
      <c r="E131" s="227" t="s">
        <v>19</v>
      </c>
      <c r="F131" s="228" t="s">
        <v>1367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178</v>
      </c>
      <c r="AU131" s="234" t="s">
        <v>79</v>
      </c>
      <c r="AV131" s="13" t="s">
        <v>79</v>
      </c>
      <c r="AW131" s="13" t="s">
        <v>33</v>
      </c>
      <c r="AX131" s="13" t="s">
        <v>71</v>
      </c>
      <c r="AY131" s="234" t="s">
        <v>166</v>
      </c>
    </row>
    <row r="132" s="14" customFormat="1">
      <c r="A132" s="14"/>
      <c r="B132" s="235"/>
      <c r="C132" s="236"/>
      <c r="D132" s="226" t="s">
        <v>178</v>
      </c>
      <c r="E132" s="237" t="s">
        <v>19</v>
      </c>
      <c r="F132" s="238" t="s">
        <v>1368</v>
      </c>
      <c r="G132" s="236"/>
      <c r="H132" s="239">
        <v>2.1000000000000001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178</v>
      </c>
      <c r="AU132" s="245" t="s">
        <v>79</v>
      </c>
      <c r="AV132" s="14" t="s">
        <v>81</v>
      </c>
      <c r="AW132" s="14" t="s">
        <v>33</v>
      </c>
      <c r="AX132" s="14" t="s">
        <v>71</v>
      </c>
      <c r="AY132" s="245" t="s">
        <v>166</v>
      </c>
    </row>
    <row r="133" s="15" customFormat="1">
      <c r="A133" s="15"/>
      <c r="B133" s="246"/>
      <c r="C133" s="247"/>
      <c r="D133" s="226" t="s">
        <v>178</v>
      </c>
      <c r="E133" s="248" t="s">
        <v>19</v>
      </c>
      <c r="F133" s="249" t="s">
        <v>183</v>
      </c>
      <c r="G133" s="247"/>
      <c r="H133" s="250">
        <v>2.1000000000000001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178</v>
      </c>
      <c r="AU133" s="256" t="s">
        <v>79</v>
      </c>
      <c r="AV133" s="15" t="s">
        <v>175</v>
      </c>
      <c r="AW133" s="15" t="s">
        <v>33</v>
      </c>
      <c r="AX133" s="15" t="s">
        <v>79</v>
      </c>
      <c r="AY133" s="256" t="s">
        <v>166</v>
      </c>
    </row>
    <row r="134" s="2" customFormat="1" ht="16.5" customHeight="1">
      <c r="A134" s="40"/>
      <c r="B134" s="41"/>
      <c r="C134" s="206" t="s">
        <v>240</v>
      </c>
      <c r="D134" s="206" t="s">
        <v>170</v>
      </c>
      <c r="E134" s="207" t="s">
        <v>1369</v>
      </c>
      <c r="F134" s="208" t="s">
        <v>1370</v>
      </c>
      <c r="G134" s="209" t="s">
        <v>332</v>
      </c>
      <c r="H134" s="210">
        <v>1.6000000000000001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42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208</v>
      </c>
      <c r="AT134" s="217" t="s">
        <v>170</v>
      </c>
      <c r="AU134" s="217" t="s">
        <v>79</v>
      </c>
      <c r="AY134" s="19" t="s">
        <v>166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208</v>
      </c>
      <c r="BM134" s="217" t="s">
        <v>244</v>
      </c>
    </row>
    <row r="135" s="13" customFormat="1">
      <c r="A135" s="13"/>
      <c r="B135" s="224"/>
      <c r="C135" s="225"/>
      <c r="D135" s="226" t="s">
        <v>178</v>
      </c>
      <c r="E135" s="227" t="s">
        <v>19</v>
      </c>
      <c r="F135" s="228" t="s">
        <v>1367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178</v>
      </c>
      <c r="AU135" s="234" t="s">
        <v>79</v>
      </c>
      <c r="AV135" s="13" t="s">
        <v>79</v>
      </c>
      <c r="AW135" s="13" t="s">
        <v>33</v>
      </c>
      <c r="AX135" s="13" t="s">
        <v>71</v>
      </c>
      <c r="AY135" s="234" t="s">
        <v>166</v>
      </c>
    </row>
    <row r="136" s="13" customFormat="1">
      <c r="A136" s="13"/>
      <c r="B136" s="224"/>
      <c r="C136" s="225"/>
      <c r="D136" s="226" t="s">
        <v>178</v>
      </c>
      <c r="E136" s="227" t="s">
        <v>19</v>
      </c>
      <c r="F136" s="228" t="s">
        <v>1371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178</v>
      </c>
      <c r="AU136" s="234" t="s">
        <v>79</v>
      </c>
      <c r="AV136" s="13" t="s">
        <v>79</v>
      </c>
      <c r="AW136" s="13" t="s">
        <v>33</v>
      </c>
      <c r="AX136" s="13" t="s">
        <v>71</v>
      </c>
      <c r="AY136" s="234" t="s">
        <v>166</v>
      </c>
    </row>
    <row r="137" s="13" customFormat="1">
      <c r="A137" s="13"/>
      <c r="B137" s="224"/>
      <c r="C137" s="225"/>
      <c r="D137" s="226" t="s">
        <v>178</v>
      </c>
      <c r="E137" s="227" t="s">
        <v>19</v>
      </c>
      <c r="F137" s="228" t="s">
        <v>1372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178</v>
      </c>
      <c r="AU137" s="234" t="s">
        <v>79</v>
      </c>
      <c r="AV137" s="13" t="s">
        <v>79</v>
      </c>
      <c r="AW137" s="13" t="s">
        <v>33</v>
      </c>
      <c r="AX137" s="13" t="s">
        <v>71</v>
      </c>
      <c r="AY137" s="234" t="s">
        <v>166</v>
      </c>
    </row>
    <row r="138" s="13" customFormat="1">
      <c r="A138" s="13"/>
      <c r="B138" s="224"/>
      <c r="C138" s="225"/>
      <c r="D138" s="226" t="s">
        <v>178</v>
      </c>
      <c r="E138" s="227" t="s">
        <v>19</v>
      </c>
      <c r="F138" s="228" t="s">
        <v>181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178</v>
      </c>
      <c r="AU138" s="234" t="s">
        <v>79</v>
      </c>
      <c r="AV138" s="13" t="s">
        <v>79</v>
      </c>
      <c r="AW138" s="13" t="s">
        <v>33</v>
      </c>
      <c r="AX138" s="13" t="s">
        <v>71</v>
      </c>
      <c r="AY138" s="234" t="s">
        <v>166</v>
      </c>
    </row>
    <row r="139" s="14" customFormat="1">
      <c r="A139" s="14"/>
      <c r="B139" s="235"/>
      <c r="C139" s="236"/>
      <c r="D139" s="226" t="s">
        <v>178</v>
      </c>
      <c r="E139" s="237" t="s">
        <v>19</v>
      </c>
      <c r="F139" s="238" t="s">
        <v>1373</v>
      </c>
      <c r="G139" s="236"/>
      <c r="H139" s="239">
        <v>1.6000000000000001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178</v>
      </c>
      <c r="AU139" s="245" t="s">
        <v>79</v>
      </c>
      <c r="AV139" s="14" t="s">
        <v>81</v>
      </c>
      <c r="AW139" s="14" t="s">
        <v>33</v>
      </c>
      <c r="AX139" s="14" t="s">
        <v>71</v>
      </c>
      <c r="AY139" s="245" t="s">
        <v>166</v>
      </c>
    </row>
    <row r="140" s="15" customFormat="1">
      <c r="A140" s="15"/>
      <c r="B140" s="246"/>
      <c r="C140" s="247"/>
      <c r="D140" s="226" t="s">
        <v>178</v>
      </c>
      <c r="E140" s="248" t="s">
        <v>19</v>
      </c>
      <c r="F140" s="249" t="s">
        <v>183</v>
      </c>
      <c r="G140" s="247"/>
      <c r="H140" s="250">
        <v>1.6000000000000001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178</v>
      </c>
      <c r="AU140" s="256" t="s">
        <v>79</v>
      </c>
      <c r="AV140" s="15" t="s">
        <v>175</v>
      </c>
      <c r="AW140" s="15" t="s">
        <v>33</v>
      </c>
      <c r="AX140" s="15" t="s">
        <v>79</v>
      </c>
      <c r="AY140" s="256" t="s">
        <v>166</v>
      </c>
    </row>
    <row r="141" s="2" customFormat="1" ht="16.5" customHeight="1">
      <c r="A141" s="40"/>
      <c r="B141" s="41"/>
      <c r="C141" s="206" t="s">
        <v>212</v>
      </c>
      <c r="D141" s="206" t="s">
        <v>170</v>
      </c>
      <c r="E141" s="207" t="s">
        <v>1374</v>
      </c>
      <c r="F141" s="208" t="s">
        <v>1375</v>
      </c>
      <c r="G141" s="209" t="s">
        <v>339</v>
      </c>
      <c r="H141" s="210">
        <v>1</v>
      </c>
      <c r="I141" s="211"/>
      <c r="J141" s="212">
        <f>ROUND(I141*H141,2)</f>
        <v>0</v>
      </c>
      <c r="K141" s="208" t="s">
        <v>174</v>
      </c>
      <c r="L141" s="46"/>
      <c r="M141" s="213" t="s">
        <v>19</v>
      </c>
      <c r="N141" s="214" t="s">
        <v>42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208</v>
      </c>
      <c r="AT141" s="217" t="s">
        <v>170</v>
      </c>
      <c r="AU141" s="217" t="s">
        <v>79</v>
      </c>
      <c r="AY141" s="19" t="s">
        <v>166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79</v>
      </c>
      <c r="BK141" s="218">
        <f>ROUND(I141*H141,2)</f>
        <v>0</v>
      </c>
      <c r="BL141" s="19" t="s">
        <v>208</v>
      </c>
      <c r="BM141" s="217" t="s">
        <v>249</v>
      </c>
    </row>
    <row r="142" s="2" customFormat="1">
      <c r="A142" s="40"/>
      <c r="B142" s="41"/>
      <c r="C142" s="42"/>
      <c r="D142" s="219" t="s">
        <v>176</v>
      </c>
      <c r="E142" s="42"/>
      <c r="F142" s="220" t="s">
        <v>1376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176</v>
      </c>
      <c r="AU142" s="19" t="s">
        <v>79</v>
      </c>
    </row>
    <row r="143" s="13" customFormat="1">
      <c r="A143" s="13"/>
      <c r="B143" s="224"/>
      <c r="C143" s="225"/>
      <c r="D143" s="226" t="s">
        <v>178</v>
      </c>
      <c r="E143" s="227" t="s">
        <v>19</v>
      </c>
      <c r="F143" s="228" t="s">
        <v>1367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178</v>
      </c>
      <c r="AU143" s="234" t="s">
        <v>79</v>
      </c>
      <c r="AV143" s="13" t="s">
        <v>79</v>
      </c>
      <c r="AW143" s="13" t="s">
        <v>33</v>
      </c>
      <c r="AX143" s="13" t="s">
        <v>71</v>
      </c>
      <c r="AY143" s="234" t="s">
        <v>166</v>
      </c>
    </row>
    <row r="144" s="14" customFormat="1">
      <c r="A144" s="14"/>
      <c r="B144" s="235"/>
      <c r="C144" s="236"/>
      <c r="D144" s="226" t="s">
        <v>178</v>
      </c>
      <c r="E144" s="237" t="s">
        <v>19</v>
      </c>
      <c r="F144" s="238" t="s">
        <v>79</v>
      </c>
      <c r="G144" s="236"/>
      <c r="H144" s="239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178</v>
      </c>
      <c r="AU144" s="245" t="s">
        <v>79</v>
      </c>
      <c r="AV144" s="14" t="s">
        <v>81</v>
      </c>
      <c r="AW144" s="14" t="s">
        <v>33</v>
      </c>
      <c r="AX144" s="14" t="s">
        <v>71</v>
      </c>
      <c r="AY144" s="245" t="s">
        <v>166</v>
      </c>
    </row>
    <row r="145" s="15" customFormat="1">
      <c r="A145" s="15"/>
      <c r="B145" s="246"/>
      <c r="C145" s="247"/>
      <c r="D145" s="226" t="s">
        <v>178</v>
      </c>
      <c r="E145" s="248" t="s">
        <v>19</v>
      </c>
      <c r="F145" s="249" t="s">
        <v>183</v>
      </c>
      <c r="G145" s="247"/>
      <c r="H145" s="250">
        <v>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178</v>
      </c>
      <c r="AU145" s="256" t="s">
        <v>79</v>
      </c>
      <c r="AV145" s="15" t="s">
        <v>175</v>
      </c>
      <c r="AW145" s="15" t="s">
        <v>33</v>
      </c>
      <c r="AX145" s="15" t="s">
        <v>79</v>
      </c>
      <c r="AY145" s="256" t="s">
        <v>166</v>
      </c>
    </row>
    <row r="146" s="2" customFormat="1" ht="16.5" customHeight="1">
      <c r="A146" s="40"/>
      <c r="B146" s="41"/>
      <c r="C146" s="206" t="s">
        <v>168</v>
      </c>
      <c r="D146" s="206" t="s">
        <v>170</v>
      </c>
      <c r="E146" s="207" t="s">
        <v>1377</v>
      </c>
      <c r="F146" s="208" t="s">
        <v>1378</v>
      </c>
      <c r="G146" s="209" t="s">
        <v>339</v>
      </c>
      <c r="H146" s="210">
        <v>1</v>
      </c>
      <c r="I146" s="211"/>
      <c r="J146" s="212">
        <f>ROUND(I146*H146,2)</f>
        <v>0</v>
      </c>
      <c r="K146" s="208" t="s">
        <v>174</v>
      </c>
      <c r="L146" s="46"/>
      <c r="M146" s="213" t="s">
        <v>19</v>
      </c>
      <c r="N146" s="214" t="s">
        <v>42</v>
      </c>
      <c r="O146" s="86"/>
      <c r="P146" s="215">
        <f>O146*H146</f>
        <v>0</v>
      </c>
      <c r="Q146" s="215">
        <v>0.00017000000000000001</v>
      </c>
      <c r="R146" s="215">
        <f>Q146*H146</f>
        <v>0.00017000000000000001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208</v>
      </c>
      <c r="AT146" s="217" t="s">
        <v>170</v>
      </c>
      <c r="AU146" s="217" t="s">
        <v>79</v>
      </c>
      <c r="AY146" s="19" t="s">
        <v>166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79</v>
      </c>
      <c r="BK146" s="218">
        <f>ROUND(I146*H146,2)</f>
        <v>0</v>
      </c>
      <c r="BL146" s="19" t="s">
        <v>208</v>
      </c>
      <c r="BM146" s="217" t="s">
        <v>254</v>
      </c>
    </row>
    <row r="147" s="2" customFormat="1">
      <c r="A147" s="40"/>
      <c r="B147" s="41"/>
      <c r="C147" s="42"/>
      <c r="D147" s="219" t="s">
        <v>176</v>
      </c>
      <c r="E147" s="42"/>
      <c r="F147" s="220" t="s">
        <v>1379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176</v>
      </c>
      <c r="AU147" s="19" t="s">
        <v>79</v>
      </c>
    </row>
    <row r="148" s="13" customFormat="1">
      <c r="A148" s="13"/>
      <c r="B148" s="224"/>
      <c r="C148" s="225"/>
      <c r="D148" s="226" t="s">
        <v>178</v>
      </c>
      <c r="E148" s="227" t="s">
        <v>19</v>
      </c>
      <c r="F148" s="228" t="s">
        <v>1367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178</v>
      </c>
      <c r="AU148" s="234" t="s">
        <v>79</v>
      </c>
      <c r="AV148" s="13" t="s">
        <v>79</v>
      </c>
      <c r="AW148" s="13" t="s">
        <v>33</v>
      </c>
      <c r="AX148" s="13" t="s">
        <v>71</v>
      </c>
      <c r="AY148" s="234" t="s">
        <v>166</v>
      </c>
    </row>
    <row r="149" s="13" customFormat="1">
      <c r="A149" s="13"/>
      <c r="B149" s="224"/>
      <c r="C149" s="225"/>
      <c r="D149" s="226" t="s">
        <v>178</v>
      </c>
      <c r="E149" s="227" t="s">
        <v>19</v>
      </c>
      <c r="F149" s="228" t="s">
        <v>1371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178</v>
      </c>
      <c r="AU149" s="234" t="s">
        <v>79</v>
      </c>
      <c r="AV149" s="13" t="s">
        <v>79</v>
      </c>
      <c r="AW149" s="13" t="s">
        <v>33</v>
      </c>
      <c r="AX149" s="13" t="s">
        <v>71</v>
      </c>
      <c r="AY149" s="234" t="s">
        <v>166</v>
      </c>
    </row>
    <row r="150" s="13" customFormat="1">
      <c r="A150" s="13"/>
      <c r="B150" s="224"/>
      <c r="C150" s="225"/>
      <c r="D150" s="226" t="s">
        <v>178</v>
      </c>
      <c r="E150" s="227" t="s">
        <v>19</v>
      </c>
      <c r="F150" s="228" t="s">
        <v>181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178</v>
      </c>
      <c r="AU150" s="234" t="s">
        <v>79</v>
      </c>
      <c r="AV150" s="13" t="s">
        <v>79</v>
      </c>
      <c r="AW150" s="13" t="s">
        <v>33</v>
      </c>
      <c r="AX150" s="13" t="s">
        <v>71</v>
      </c>
      <c r="AY150" s="234" t="s">
        <v>166</v>
      </c>
    </row>
    <row r="151" s="14" customFormat="1">
      <c r="A151" s="14"/>
      <c r="B151" s="235"/>
      <c r="C151" s="236"/>
      <c r="D151" s="226" t="s">
        <v>178</v>
      </c>
      <c r="E151" s="237" t="s">
        <v>19</v>
      </c>
      <c r="F151" s="238" t="s">
        <v>1380</v>
      </c>
      <c r="G151" s="236"/>
      <c r="H151" s="239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178</v>
      </c>
      <c r="AU151" s="245" t="s">
        <v>79</v>
      </c>
      <c r="AV151" s="14" t="s">
        <v>81</v>
      </c>
      <c r="AW151" s="14" t="s">
        <v>33</v>
      </c>
      <c r="AX151" s="14" t="s">
        <v>71</v>
      </c>
      <c r="AY151" s="245" t="s">
        <v>166</v>
      </c>
    </row>
    <row r="152" s="15" customFormat="1">
      <c r="A152" s="15"/>
      <c r="B152" s="246"/>
      <c r="C152" s="247"/>
      <c r="D152" s="226" t="s">
        <v>178</v>
      </c>
      <c r="E152" s="248" t="s">
        <v>19</v>
      </c>
      <c r="F152" s="249" t="s">
        <v>183</v>
      </c>
      <c r="G152" s="247"/>
      <c r="H152" s="250">
        <v>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178</v>
      </c>
      <c r="AU152" s="256" t="s">
        <v>79</v>
      </c>
      <c r="AV152" s="15" t="s">
        <v>175</v>
      </c>
      <c r="AW152" s="15" t="s">
        <v>33</v>
      </c>
      <c r="AX152" s="15" t="s">
        <v>79</v>
      </c>
      <c r="AY152" s="256" t="s">
        <v>166</v>
      </c>
    </row>
    <row r="153" s="2" customFormat="1" ht="16.5" customHeight="1">
      <c r="A153" s="40"/>
      <c r="B153" s="41"/>
      <c r="C153" s="206" t="s">
        <v>218</v>
      </c>
      <c r="D153" s="206" t="s">
        <v>170</v>
      </c>
      <c r="E153" s="207" t="s">
        <v>1381</v>
      </c>
      <c r="F153" s="208" t="s">
        <v>1382</v>
      </c>
      <c r="G153" s="209" t="s">
        <v>332</v>
      </c>
      <c r="H153" s="210">
        <v>2.1000000000000001</v>
      </c>
      <c r="I153" s="211"/>
      <c r="J153" s="212">
        <f>ROUND(I153*H153,2)</f>
        <v>0</v>
      </c>
      <c r="K153" s="208" t="s">
        <v>174</v>
      </c>
      <c r="L153" s="46"/>
      <c r="M153" s="213" t="s">
        <v>19</v>
      </c>
      <c r="N153" s="214" t="s">
        <v>42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208</v>
      </c>
      <c r="AT153" s="217" t="s">
        <v>170</v>
      </c>
      <c r="AU153" s="217" t="s">
        <v>79</v>
      </c>
      <c r="AY153" s="19" t="s">
        <v>166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79</v>
      </c>
      <c r="BK153" s="218">
        <f>ROUND(I153*H153,2)</f>
        <v>0</v>
      </c>
      <c r="BL153" s="19" t="s">
        <v>208</v>
      </c>
      <c r="BM153" s="217" t="s">
        <v>257</v>
      </c>
    </row>
    <row r="154" s="2" customFormat="1">
      <c r="A154" s="40"/>
      <c r="B154" s="41"/>
      <c r="C154" s="42"/>
      <c r="D154" s="219" t="s">
        <v>176</v>
      </c>
      <c r="E154" s="42"/>
      <c r="F154" s="220" t="s">
        <v>1383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176</v>
      </c>
      <c r="AU154" s="19" t="s">
        <v>79</v>
      </c>
    </row>
    <row r="155" s="13" customFormat="1">
      <c r="A155" s="13"/>
      <c r="B155" s="224"/>
      <c r="C155" s="225"/>
      <c r="D155" s="226" t="s">
        <v>178</v>
      </c>
      <c r="E155" s="227" t="s">
        <v>19</v>
      </c>
      <c r="F155" s="228" t="s">
        <v>1367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178</v>
      </c>
      <c r="AU155" s="234" t="s">
        <v>79</v>
      </c>
      <c r="AV155" s="13" t="s">
        <v>79</v>
      </c>
      <c r="AW155" s="13" t="s">
        <v>33</v>
      </c>
      <c r="AX155" s="13" t="s">
        <v>71</v>
      </c>
      <c r="AY155" s="234" t="s">
        <v>166</v>
      </c>
    </row>
    <row r="156" s="14" customFormat="1">
      <c r="A156" s="14"/>
      <c r="B156" s="235"/>
      <c r="C156" s="236"/>
      <c r="D156" s="226" t="s">
        <v>178</v>
      </c>
      <c r="E156" s="237" t="s">
        <v>19</v>
      </c>
      <c r="F156" s="238" t="s">
        <v>1368</v>
      </c>
      <c r="G156" s="236"/>
      <c r="H156" s="239">
        <v>2.1000000000000001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178</v>
      </c>
      <c r="AU156" s="245" t="s">
        <v>79</v>
      </c>
      <c r="AV156" s="14" t="s">
        <v>81</v>
      </c>
      <c r="AW156" s="14" t="s">
        <v>33</v>
      </c>
      <c r="AX156" s="14" t="s">
        <v>71</v>
      </c>
      <c r="AY156" s="245" t="s">
        <v>166</v>
      </c>
    </row>
    <row r="157" s="15" customFormat="1">
      <c r="A157" s="15"/>
      <c r="B157" s="246"/>
      <c r="C157" s="247"/>
      <c r="D157" s="226" t="s">
        <v>178</v>
      </c>
      <c r="E157" s="248" t="s">
        <v>19</v>
      </c>
      <c r="F157" s="249" t="s">
        <v>183</v>
      </c>
      <c r="G157" s="247"/>
      <c r="H157" s="250">
        <v>2.1000000000000001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178</v>
      </c>
      <c r="AU157" s="256" t="s">
        <v>79</v>
      </c>
      <c r="AV157" s="15" t="s">
        <v>175</v>
      </c>
      <c r="AW157" s="15" t="s">
        <v>33</v>
      </c>
      <c r="AX157" s="15" t="s">
        <v>79</v>
      </c>
      <c r="AY157" s="256" t="s">
        <v>166</v>
      </c>
    </row>
    <row r="158" s="2" customFormat="1" ht="24.15" customHeight="1">
      <c r="A158" s="40"/>
      <c r="B158" s="41"/>
      <c r="C158" s="206" t="s">
        <v>8</v>
      </c>
      <c r="D158" s="206" t="s">
        <v>170</v>
      </c>
      <c r="E158" s="207" t="s">
        <v>1384</v>
      </c>
      <c r="F158" s="208" t="s">
        <v>1385</v>
      </c>
      <c r="G158" s="209" t="s">
        <v>1003</v>
      </c>
      <c r="H158" s="278"/>
      <c r="I158" s="211"/>
      <c r="J158" s="212">
        <f>ROUND(I158*H158,2)</f>
        <v>0</v>
      </c>
      <c r="K158" s="208" t="s">
        <v>174</v>
      </c>
      <c r="L158" s="46"/>
      <c r="M158" s="213" t="s">
        <v>19</v>
      </c>
      <c r="N158" s="214" t="s">
        <v>42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208</v>
      </c>
      <c r="AT158" s="217" t="s">
        <v>170</v>
      </c>
      <c r="AU158" s="217" t="s">
        <v>79</v>
      </c>
      <c r="AY158" s="19" t="s">
        <v>166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79</v>
      </c>
      <c r="BK158" s="218">
        <f>ROUND(I158*H158,2)</f>
        <v>0</v>
      </c>
      <c r="BL158" s="19" t="s">
        <v>208</v>
      </c>
      <c r="BM158" s="217" t="s">
        <v>263</v>
      </c>
    </row>
    <row r="159" s="2" customFormat="1">
      <c r="A159" s="40"/>
      <c r="B159" s="41"/>
      <c r="C159" s="42"/>
      <c r="D159" s="219" t="s">
        <v>176</v>
      </c>
      <c r="E159" s="42"/>
      <c r="F159" s="220" t="s">
        <v>1386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176</v>
      </c>
      <c r="AU159" s="19" t="s">
        <v>79</v>
      </c>
    </row>
    <row r="160" s="12" customFormat="1" ht="25.92" customHeight="1">
      <c r="A160" s="12"/>
      <c r="B160" s="190"/>
      <c r="C160" s="191"/>
      <c r="D160" s="192" t="s">
        <v>70</v>
      </c>
      <c r="E160" s="193" t="s">
        <v>1387</v>
      </c>
      <c r="F160" s="193" t="s">
        <v>1388</v>
      </c>
      <c r="G160" s="191"/>
      <c r="H160" s="191"/>
      <c r="I160" s="194"/>
      <c r="J160" s="195">
        <f>BK160</f>
        <v>0</v>
      </c>
      <c r="K160" s="191"/>
      <c r="L160" s="196"/>
      <c r="M160" s="197"/>
      <c r="N160" s="198"/>
      <c r="O160" s="198"/>
      <c r="P160" s="199">
        <f>SUM(P161:P236)</f>
        <v>0</v>
      </c>
      <c r="Q160" s="198"/>
      <c r="R160" s="199">
        <f>SUM(R161:R236)</f>
        <v>0.015813133199999999</v>
      </c>
      <c r="S160" s="198"/>
      <c r="T160" s="200">
        <f>SUM(T161:T236)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81</v>
      </c>
      <c r="AT160" s="202" t="s">
        <v>70</v>
      </c>
      <c r="AU160" s="202" t="s">
        <v>71</v>
      </c>
      <c r="AY160" s="201" t="s">
        <v>166</v>
      </c>
      <c r="BK160" s="203">
        <f>SUM(BK161:BK236)</f>
        <v>0</v>
      </c>
    </row>
    <row r="161" s="2" customFormat="1" ht="21.75" customHeight="1">
      <c r="A161" s="40"/>
      <c r="B161" s="41"/>
      <c r="C161" s="206" t="s">
        <v>208</v>
      </c>
      <c r="D161" s="206" t="s">
        <v>170</v>
      </c>
      <c r="E161" s="207" t="s">
        <v>1389</v>
      </c>
      <c r="F161" s="208" t="s">
        <v>1390</v>
      </c>
      <c r="G161" s="209" t="s">
        <v>332</v>
      </c>
      <c r="H161" s="210">
        <v>0.5</v>
      </c>
      <c r="I161" s="211"/>
      <c r="J161" s="212">
        <f>ROUND(I161*H161,2)</f>
        <v>0</v>
      </c>
      <c r="K161" s="208" t="s">
        <v>174</v>
      </c>
      <c r="L161" s="46"/>
      <c r="M161" s="213" t="s">
        <v>19</v>
      </c>
      <c r="N161" s="214" t="s">
        <v>42</v>
      </c>
      <c r="O161" s="86"/>
      <c r="P161" s="215">
        <f>O161*H161</f>
        <v>0</v>
      </c>
      <c r="Q161" s="215">
        <v>0.00050540000000000003</v>
      </c>
      <c r="R161" s="215">
        <f>Q161*H161</f>
        <v>0.00025270000000000002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208</v>
      </c>
      <c r="AT161" s="217" t="s">
        <v>170</v>
      </c>
      <c r="AU161" s="217" t="s">
        <v>79</v>
      </c>
      <c r="AY161" s="19" t="s">
        <v>166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79</v>
      </c>
      <c r="BK161" s="218">
        <f>ROUND(I161*H161,2)</f>
        <v>0</v>
      </c>
      <c r="BL161" s="19" t="s">
        <v>208</v>
      </c>
      <c r="BM161" s="217" t="s">
        <v>267</v>
      </c>
    </row>
    <row r="162" s="2" customFormat="1">
      <c r="A162" s="40"/>
      <c r="B162" s="41"/>
      <c r="C162" s="42"/>
      <c r="D162" s="219" t="s">
        <v>176</v>
      </c>
      <c r="E162" s="42"/>
      <c r="F162" s="220" t="s">
        <v>1391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176</v>
      </c>
      <c r="AU162" s="19" t="s">
        <v>79</v>
      </c>
    </row>
    <row r="163" s="13" customFormat="1">
      <c r="A163" s="13"/>
      <c r="B163" s="224"/>
      <c r="C163" s="225"/>
      <c r="D163" s="226" t="s">
        <v>178</v>
      </c>
      <c r="E163" s="227" t="s">
        <v>19</v>
      </c>
      <c r="F163" s="228" t="s">
        <v>1367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178</v>
      </c>
      <c r="AU163" s="234" t="s">
        <v>79</v>
      </c>
      <c r="AV163" s="13" t="s">
        <v>79</v>
      </c>
      <c r="AW163" s="13" t="s">
        <v>33</v>
      </c>
      <c r="AX163" s="13" t="s">
        <v>71</v>
      </c>
      <c r="AY163" s="234" t="s">
        <v>166</v>
      </c>
    </row>
    <row r="164" s="13" customFormat="1">
      <c r="A164" s="13"/>
      <c r="B164" s="224"/>
      <c r="C164" s="225"/>
      <c r="D164" s="226" t="s">
        <v>178</v>
      </c>
      <c r="E164" s="227" t="s">
        <v>19</v>
      </c>
      <c r="F164" s="228" t="s">
        <v>1371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178</v>
      </c>
      <c r="AU164" s="234" t="s">
        <v>79</v>
      </c>
      <c r="AV164" s="13" t="s">
        <v>79</v>
      </c>
      <c r="AW164" s="13" t="s">
        <v>33</v>
      </c>
      <c r="AX164" s="13" t="s">
        <v>71</v>
      </c>
      <c r="AY164" s="234" t="s">
        <v>166</v>
      </c>
    </row>
    <row r="165" s="13" customFormat="1">
      <c r="A165" s="13"/>
      <c r="B165" s="224"/>
      <c r="C165" s="225"/>
      <c r="D165" s="226" t="s">
        <v>178</v>
      </c>
      <c r="E165" s="227" t="s">
        <v>19</v>
      </c>
      <c r="F165" s="228" t="s">
        <v>1372</v>
      </c>
      <c r="G165" s="225"/>
      <c r="H165" s="227" t="s">
        <v>19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178</v>
      </c>
      <c r="AU165" s="234" t="s">
        <v>79</v>
      </c>
      <c r="AV165" s="13" t="s">
        <v>79</v>
      </c>
      <c r="AW165" s="13" t="s">
        <v>33</v>
      </c>
      <c r="AX165" s="13" t="s">
        <v>71</v>
      </c>
      <c r="AY165" s="234" t="s">
        <v>166</v>
      </c>
    </row>
    <row r="166" s="13" customFormat="1">
      <c r="A166" s="13"/>
      <c r="B166" s="224"/>
      <c r="C166" s="225"/>
      <c r="D166" s="226" t="s">
        <v>178</v>
      </c>
      <c r="E166" s="227" t="s">
        <v>19</v>
      </c>
      <c r="F166" s="228" t="s">
        <v>181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178</v>
      </c>
      <c r="AU166" s="234" t="s">
        <v>79</v>
      </c>
      <c r="AV166" s="13" t="s">
        <v>79</v>
      </c>
      <c r="AW166" s="13" t="s">
        <v>33</v>
      </c>
      <c r="AX166" s="13" t="s">
        <v>71</v>
      </c>
      <c r="AY166" s="234" t="s">
        <v>166</v>
      </c>
    </row>
    <row r="167" s="14" customFormat="1">
      <c r="A167" s="14"/>
      <c r="B167" s="235"/>
      <c r="C167" s="236"/>
      <c r="D167" s="226" t="s">
        <v>178</v>
      </c>
      <c r="E167" s="237" t="s">
        <v>19</v>
      </c>
      <c r="F167" s="238" t="s">
        <v>1343</v>
      </c>
      <c r="G167" s="236"/>
      <c r="H167" s="239">
        <v>0.5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178</v>
      </c>
      <c r="AU167" s="245" t="s">
        <v>79</v>
      </c>
      <c r="AV167" s="14" t="s">
        <v>81</v>
      </c>
      <c r="AW167" s="14" t="s">
        <v>33</v>
      </c>
      <c r="AX167" s="14" t="s">
        <v>71</v>
      </c>
      <c r="AY167" s="245" t="s">
        <v>166</v>
      </c>
    </row>
    <row r="168" s="15" customFormat="1">
      <c r="A168" s="15"/>
      <c r="B168" s="246"/>
      <c r="C168" s="247"/>
      <c r="D168" s="226" t="s">
        <v>178</v>
      </c>
      <c r="E168" s="248" t="s">
        <v>19</v>
      </c>
      <c r="F168" s="249" t="s">
        <v>183</v>
      </c>
      <c r="G168" s="247"/>
      <c r="H168" s="250">
        <v>0.5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6" t="s">
        <v>178</v>
      </c>
      <c r="AU168" s="256" t="s">
        <v>79</v>
      </c>
      <c r="AV168" s="15" t="s">
        <v>175</v>
      </c>
      <c r="AW168" s="15" t="s">
        <v>33</v>
      </c>
      <c r="AX168" s="15" t="s">
        <v>79</v>
      </c>
      <c r="AY168" s="256" t="s">
        <v>166</v>
      </c>
    </row>
    <row r="169" s="2" customFormat="1" ht="21.75" customHeight="1">
      <c r="A169" s="40"/>
      <c r="B169" s="41"/>
      <c r="C169" s="206" t="s">
        <v>238</v>
      </c>
      <c r="D169" s="206" t="s">
        <v>170</v>
      </c>
      <c r="E169" s="207" t="s">
        <v>1392</v>
      </c>
      <c r="F169" s="208" t="s">
        <v>1393</v>
      </c>
      <c r="G169" s="209" t="s">
        <v>332</v>
      </c>
      <c r="H169" s="210">
        <v>14.93</v>
      </c>
      <c r="I169" s="211"/>
      <c r="J169" s="212">
        <f>ROUND(I169*H169,2)</f>
        <v>0</v>
      </c>
      <c r="K169" s="208" t="s">
        <v>174</v>
      </c>
      <c r="L169" s="46"/>
      <c r="M169" s="213" t="s">
        <v>19</v>
      </c>
      <c r="N169" s="214" t="s">
        <v>42</v>
      </c>
      <c r="O169" s="86"/>
      <c r="P169" s="215">
        <f>O169*H169</f>
        <v>0</v>
      </c>
      <c r="Q169" s="215">
        <v>0.00084230000000000004</v>
      </c>
      <c r="R169" s="215">
        <f>Q169*H169</f>
        <v>0.012575539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208</v>
      </c>
      <c r="AT169" s="217" t="s">
        <v>170</v>
      </c>
      <c r="AU169" s="217" t="s">
        <v>79</v>
      </c>
      <c r="AY169" s="19" t="s">
        <v>166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79</v>
      </c>
      <c r="BK169" s="218">
        <f>ROUND(I169*H169,2)</f>
        <v>0</v>
      </c>
      <c r="BL169" s="19" t="s">
        <v>208</v>
      </c>
      <c r="BM169" s="217" t="s">
        <v>272</v>
      </c>
    </row>
    <row r="170" s="2" customFormat="1">
      <c r="A170" s="40"/>
      <c r="B170" s="41"/>
      <c r="C170" s="42"/>
      <c r="D170" s="219" t="s">
        <v>176</v>
      </c>
      <c r="E170" s="42"/>
      <c r="F170" s="220" t="s">
        <v>1394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176</v>
      </c>
      <c r="AU170" s="19" t="s">
        <v>79</v>
      </c>
    </row>
    <row r="171" s="13" customFormat="1">
      <c r="A171" s="13"/>
      <c r="B171" s="224"/>
      <c r="C171" s="225"/>
      <c r="D171" s="226" t="s">
        <v>178</v>
      </c>
      <c r="E171" s="227" t="s">
        <v>19</v>
      </c>
      <c r="F171" s="228" t="s">
        <v>1367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178</v>
      </c>
      <c r="AU171" s="234" t="s">
        <v>79</v>
      </c>
      <c r="AV171" s="13" t="s">
        <v>79</v>
      </c>
      <c r="AW171" s="13" t="s">
        <v>33</v>
      </c>
      <c r="AX171" s="13" t="s">
        <v>71</v>
      </c>
      <c r="AY171" s="234" t="s">
        <v>166</v>
      </c>
    </row>
    <row r="172" s="13" customFormat="1">
      <c r="A172" s="13"/>
      <c r="B172" s="224"/>
      <c r="C172" s="225"/>
      <c r="D172" s="226" t="s">
        <v>178</v>
      </c>
      <c r="E172" s="227" t="s">
        <v>19</v>
      </c>
      <c r="F172" s="228" t="s">
        <v>1371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178</v>
      </c>
      <c r="AU172" s="234" t="s">
        <v>79</v>
      </c>
      <c r="AV172" s="13" t="s">
        <v>79</v>
      </c>
      <c r="AW172" s="13" t="s">
        <v>33</v>
      </c>
      <c r="AX172" s="13" t="s">
        <v>71</v>
      </c>
      <c r="AY172" s="234" t="s">
        <v>166</v>
      </c>
    </row>
    <row r="173" s="13" customFormat="1">
      <c r="A173" s="13"/>
      <c r="B173" s="224"/>
      <c r="C173" s="225"/>
      <c r="D173" s="226" t="s">
        <v>178</v>
      </c>
      <c r="E173" s="227" t="s">
        <v>19</v>
      </c>
      <c r="F173" s="228" t="s">
        <v>1372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178</v>
      </c>
      <c r="AU173" s="234" t="s">
        <v>79</v>
      </c>
      <c r="AV173" s="13" t="s">
        <v>79</v>
      </c>
      <c r="AW173" s="13" t="s">
        <v>33</v>
      </c>
      <c r="AX173" s="13" t="s">
        <v>71</v>
      </c>
      <c r="AY173" s="234" t="s">
        <v>166</v>
      </c>
    </row>
    <row r="174" s="13" customFormat="1">
      <c r="A174" s="13"/>
      <c r="B174" s="224"/>
      <c r="C174" s="225"/>
      <c r="D174" s="226" t="s">
        <v>178</v>
      </c>
      <c r="E174" s="227" t="s">
        <v>19</v>
      </c>
      <c r="F174" s="228" t="s">
        <v>181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178</v>
      </c>
      <c r="AU174" s="234" t="s">
        <v>79</v>
      </c>
      <c r="AV174" s="13" t="s">
        <v>79</v>
      </c>
      <c r="AW174" s="13" t="s">
        <v>33</v>
      </c>
      <c r="AX174" s="13" t="s">
        <v>71</v>
      </c>
      <c r="AY174" s="234" t="s">
        <v>166</v>
      </c>
    </row>
    <row r="175" s="14" customFormat="1">
      <c r="A175" s="14"/>
      <c r="B175" s="235"/>
      <c r="C175" s="236"/>
      <c r="D175" s="226" t="s">
        <v>178</v>
      </c>
      <c r="E175" s="237" t="s">
        <v>19</v>
      </c>
      <c r="F175" s="238" t="s">
        <v>1342</v>
      </c>
      <c r="G175" s="236"/>
      <c r="H175" s="239">
        <v>14.93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178</v>
      </c>
      <c r="AU175" s="245" t="s">
        <v>79</v>
      </c>
      <c r="AV175" s="14" t="s">
        <v>81</v>
      </c>
      <c r="AW175" s="14" t="s">
        <v>33</v>
      </c>
      <c r="AX175" s="14" t="s">
        <v>71</v>
      </c>
      <c r="AY175" s="245" t="s">
        <v>166</v>
      </c>
    </row>
    <row r="176" s="15" customFormat="1">
      <c r="A176" s="15"/>
      <c r="B176" s="246"/>
      <c r="C176" s="247"/>
      <c r="D176" s="226" t="s">
        <v>178</v>
      </c>
      <c r="E176" s="248" t="s">
        <v>19</v>
      </c>
      <c r="F176" s="249" t="s">
        <v>183</v>
      </c>
      <c r="G176" s="247"/>
      <c r="H176" s="250">
        <v>14.93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178</v>
      </c>
      <c r="AU176" s="256" t="s">
        <v>79</v>
      </c>
      <c r="AV176" s="15" t="s">
        <v>175</v>
      </c>
      <c r="AW176" s="15" t="s">
        <v>33</v>
      </c>
      <c r="AX176" s="15" t="s">
        <v>79</v>
      </c>
      <c r="AY176" s="256" t="s">
        <v>166</v>
      </c>
    </row>
    <row r="177" s="2" customFormat="1" ht="24.15" customHeight="1">
      <c r="A177" s="40"/>
      <c r="B177" s="41"/>
      <c r="C177" s="206" t="s">
        <v>229</v>
      </c>
      <c r="D177" s="206" t="s">
        <v>170</v>
      </c>
      <c r="E177" s="207" t="s">
        <v>1395</v>
      </c>
      <c r="F177" s="208" t="s">
        <v>1396</v>
      </c>
      <c r="G177" s="209" t="s">
        <v>332</v>
      </c>
      <c r="H177" s="210">
        <v>15.43</v>
      </c>
      <c r="I177" s="211"/>
      <c r="J177" s="212">
        <f>ROUND(I177*H177,2)</f>
        <v>0</v>
      </c>
      <c r="K177" s="208" t="s">
        <v>174</v>
      </c>
      <c r="L177" s="46"/>
      <c r="M177" s="213" t="s">
        <v>19</v>
      </c>
      <c r="N177" s="214" t="s">
        <v>42</v>
      </c>
      <c r="O177" s="86"/>
      <c r="P177" s="215">
        <f>O177*H177</f>
        <v>0</v>
      </c>
      <c r="Q177" s="215">
        <v>4.6619999999999997E-05</v>
      </c>
      <c r="R177" s="215">
        <f>Q177*H177</f>
        <v>0.00071934659999999993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208</v>
      </c>
      <c r="AT177" s="217" t="s">
        <v>170</v>
      </c>
      <c r="AU177" s="217" t="s">
        <v>79</v>
      </c>
      <c r="AY177" s="19" t="s">
        <v>166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79</v>
      </c>
      <c r="BK177" s="218">
        <f>ROUND(I177*H177,2)</f>
        <v>0</v>
      </c>
      <c r="BL177" s="19" t="s">
        <v>208</v>
      </c>
      <c r="BM177" s="217" t="s">
        <v>279</v>
      </c>
    </row>
    <row r="178" s="2" customFormat="1">
      <c r="A178" s="40"/>
      <c r="B178" s="41"/>
      <c r="C178" s="42"/>
      <c r="D178" s="219" t="s">
        <v>176</v>
      </c>
      <c r="E178" s="42"/>
      <c r="F178" s="220" t="s">
        <v>1397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176</v>
      </c>
      <c r="AU178" s="19" t="s">
        <v>79</v>
      </c>
    </row>
    <row r="179" s="13" customFormat="1">
      <c r="A179" s="13"/>
      <c r="B179" s="224"/>
      <c r="C179" s="225"/>
      <c r="D179" s="226" t="s">
        <v>178</v>
      </c>
      <c r="E179" s="227" t="s">
        <v>19</v>
      </c>
      <c r="F179" s="228" t="s">
        <v>1367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178</v>
      </c>
      <c r="AU179" s="234" t="s">
        <v>79</v>
      </c>
      <c r="AV179" s="13" t="s">
        <v>79</v>
      </c>
      <c r="AW179" s="13" t="s">
        <v>33</v>
      </c>
      <c r="AX179" s="13" t="s">
        <v>71</v>
      </c>
      <c r="AY179" s="234" t="s">
        <v>166</v>
      </c>
    </row>
    <row r="180" s="13" customFormat="1">
      <c r="A180" s="13"/>
      <c r="B180" s="224"/>
      <c r="C180" s="225"/>
      <c r="D180" s="226" t="s">
        <v>178</v>
      </c>
      <c r="E180" s="227" t="s">
        <v>19</v>
      </c>
      <c r="F180" s="228" t="s">
        <v>1371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178</v>
      </c>
      <c r="AU180" s="234" t="s">
        <v>79</v>
      </c>
      <c r="AV180" s="13" t="s">
        <v>79</v>
      </c>
      <c r="AW180" s="13" t="s">
        <v>33</v>
      </c>
      <c r="AX180" s="13" t="s">
        <v>71</v>
      </c>
      <c r="AY180" s="234" t="s">
        <v>166</v>
      </c>
    </row>
    <row r="181" s="13" customFormat="1">
      <c r="A181" s="13"/>
      <c r="B181" s="224"/>
      <c r="C181" s="225"/>
      <c r="D181" s="226" t="s">
        <v>178</v>
      </c>
      <c r="E181" s="227" t="s">
        <v>19</v>
      </c>
      <c r="F181" s="228" t="s">
        <v>1372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178</v>
      </c>
      <c r="AU181" s="234" t="s">
        <v>79</v>
      </c>
      <c r="AV181" s="13" t="s">
        <v>79</v>
      </c>
      <c r="AW181" s="13" t="s">
        <v>33</v>
      </c>
      <c r="AX181" s="13" t="s">
        <v>71</v>
      </c>
      <c r="AY181" s="234" t="s">
        <v>166</v>
      </c>
    </row>
    <row r="182" s="13" customFormat="1">
      <c r="A182" s="13"/>
      <c r="B182" s="224"/>
      <c r="C182" s="225"/>
      <c r="D182" s="226" t="s">
        <v>178</v>
      </c>
      <c r="E182" s="227" t="s">
        <v>19</v>
      </c>
      <c r="F182" s="228" t="s">
        <v>181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178</v>
      </c>
      <c r="AU182" s="234" t="s">
        <v>79</v>
      </c>
      <c r="AV182" s="13" t="s">
        <v>79</v>
      </c>
      <c r="AW182" s="13" t="s">
        <v>33</v>
      </c>
      <c r="AX182" s="13" t="s">
        <v>71</v>
      </c>
      <c r="AY182" s="234" t="s">
        <v>166</v>
      </c>
    </row>
    <row r="183" s="14" customFormat="1">
      <c r="A183" s="14"/>
      <c r="B183" s="235"/>
      <c r="C183" s="236"/>
      <c r="D183" s="226" t="s">
        <v>178</v>
      </c>
      <c r="E183" s="237" t="s">
        <v>19</v>
      </c>
      <c r="F183" s="238" t="s">
        <v>1342</v>
      </c>
      <c r="G183" s="236"/>
      <c r="H183" s="239">
        <v>14.93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178</v>
      </c>
      <c r="AU183" s="245" t="s">
        <v>79</v>
      </c>
      <c r="AV183" s="14" t="s">
        <v>81</v>
      </c>
      <c r="AW183" s="14" t="s">
        <v>33</v>
      </c>
      <c r="AX183" s="14" t="s">
        <v>71</v>
      </c>
      <c r="AY183" s="245" t="s">
        <v>166</v>
      </c>
    </row>
    <row r="184" s="14" customFormat="1">
      <c r="A184" s="14"/>
      <c r="B184" s="235"/>
      <c r="C184" s="236"/>
      <c r="D184" s="226" t="s">
        <v>178</v>
      </c>
      <c r="E184" s="237" t="s">
        <v>19</v>
      </c>
      <c r="F184" s="238" t="s">
        <v>1343</v>
      </c>
      <c r="G184" s="236"/>
      <c r="H184" s="239">
        <v>0.5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178</v>
      </c>
      <c r="AU184" s="245" t="s">
        <v>79</v>
      </c>
      <c r="AV184" s="14" t="s">
        <v>81</v>
      </c>
      <c r="AW184" s="14" t="s">
        <v>33</v>
      </c>
      <c r="AX184" s="14" t="s">
        <v>71</v>
      </c>
      <c r="AY184" s="245" t="s">
        <v>166</v>
      </c>
    </row>
    <row r="185" s="15" customFormat="1">
      <c r="A185" s="15"/>
      <c r="B185" s="246"/>
      <c r="C185" s="247"/>
      <c r="D185" s="226" t="s">
        <v>178</v>
      </c>
      <c r="E185" s="248" t="s">
        <v>19</v>
      </c>
      <c r="F185" s="249" t="s">
        <v>183</v>
      </c>
      <c r="G185" s="247"/>
      <c r="H185" s="250">
        <v>15.43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6" t="s">
        <v>178</v>
      </c>
      <c r="AU185" s="256" t="s">
        <v>79</v>
      </c>
      <c r="AV185" s="15" t="s">
        <v>175</v>
      </c>
      <c r="AW185" s="15" t="s">
        <v>33</v>
      </c>
      <c r="AX185" s="15" t="s">
        <v>79</v>
      </c>
      <c r="AY185" s="256" t="s">
        <v>166</v>
      </c>
    </row>
    <row r="186" s="2" customFormat="1" ht="16.5" customHeight="1">
      <c r="A186" s="40"/>
      <c r="B186" s="41"/>
      <c r="C186" s="206" t="s">
        <v>283</v>
      </c>
      <c r="D186" s="206" t="s">
        <v>170</v>
      </c>
      <c r="E186" s="207" t="s">
        <v>1398</v>
      </c>
      <c r="F186" s="208" t="s">
        <v>1399</v>
      </c>
      <c r="G186" s="209" t="s">
        <v>339</v>
      </c>
      <c r="H186" s="210">
        <v>4</v>
      </c>
      <c r="I186" s="211"/>
      <c r="J186" s="212">
        <f>ROUND(I186*H186,2)</f>
        <v>0</v>
      </c>
      <c r="K186" s="208" t="s">
        <v>174</v>
      </c>
      <c r="L186" s="46"/>
      <c r="M186" s="213" t="s">
        <v>19</v>
      </c>
      <c r="N186" s="214" t="s">
        <v>42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208</v>
      </c>
      <c r="AT186" s="217" t="s">
        <v>170</v>
      </c>
      <c r="AU186" s="217" t="s">
        <v>79</v>
      </c>
      <c r="AY186" s="19" t="s">
        <v>166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79</v>
      </c>
      <c r="BK186" s="218">
        <f>ROUND(I186*H186,2)</f>
        <v>0</v>
      </c>
      <c r="BL186" s="19" t="s">
        <v>208</v>
      </c>
      <c r="BM186" s="217" t="s">
        <v>286</v>
      </c>
    </row>
    <row r="187" s="2" customFormat="1">
      <c r="A187" s="40"/>
      <c r="B187" s="41"/>
      <c r="C187" s="42"/>
      <c r="D187" s="219" t="s">
        <v>176</v>
      </c>
      <c r="E187" s="42"/>
      <c r="F187" s="220" t="s">
        <v>1400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176</v>
      </c>
      <c r="AU187" s="19" t="s">
        <v>79</v>
      </c>
    </row>
    <row r="188" s="13" customFormat="1">
      <c r="A188" s="13"/>
      <c r="B188" s="224"/>
      <c r="C188" s="225"/>
      <c r="D188" s="226" t="s">
        <v>178</v>
      </c>
      <c r="E188" s="227" t="s">
        <v>19</v>
      </c>
      <c r="F188" s="228" t="s">
        <v>1367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178</v>
      </c>
      <c r="AU188" s="234" t="s">
        <v>79</v>
      </c>
      <c r="AV188" s="13" t="s">
        <v>79</v>
      </c>
      <c r="AW188" s="13" t="s">
        <v>33</v>
      </c>
      <c r="AX188" s="13" t="s">
        <v>71</v>
      </c>
      <c r="AY188" s="234" t="s">
        <v>166</v>
      </c>
    </row>
    <row r="189" s="13" customFormat="1">
      <c r="A189" s="13"/>
      <c r="B189" s="224"/>
      <c r="C189" s="225"/>
      <c r="D189" s="226" t="s">
        <v>178</v>
      </c>
      <c r="E189" s="227" t="s">
        <v>19</v>
      </c>
      <c r="F189" s="228" t="s">
        <v>1371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178</v>
      </c>
      <c r="AU189" s="234" t="s">
        <v>79</v>
      </c>
      <c r="AV189" s="13" t="s">
        <v>79</v>
      </c>
      <c r="AW189" s="13" t="s">
        <v>33</v>
      </c>
      <c r="AX189" s="13" t="s">
        <v>71</v>
      </c>
      <c r="AY189" s="234" t="s">
        <v>166</v>
      </c>
    </row>
    <row r="190" s="13" customFormat="1">
      <c r="A190" s="13"/>
      <c r="B190" s="224"/>
      <c r="C190" s="225"/>
      <c r="D190" s="226" t="s">
        <v>178</v>
      </c>
      <c r="E190" s="227" t="s">
        <v>19</v>
      </c>
      <c r="F190" s="228" t="s">
        <v>181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178</v>
      </c>
      <c r="AU190" s="234" t="s">
        <v>79</v>
      </c>
      <c r="AV190" s="13" t="s">
        <v>79</v>
      </c>
      <c r="AW190" s="13" t="s">
        <v>33</v>
      </c>
      <c r="AX190" s="13" t="s">
        <v>71</v>
      </c>
      <c r="AY190" s="234" t="s">
        <v>166</v>
      </c>
    </row>
    <row r="191" s="14" customFormat="1">
      <c r="A191" s="14"/>
      <c r="B191" s="235"/>
      <c r="C191" s="236"/>
      <c r="D191" s="226" t="s">
        <v>178</v>
      </c>
      <c r="E191" s="237" t="s">
        <v>19</v>
      </c>
      <c r="F191" s="238" t="s">
        <v>1401</v>
      </c>
      <c r="G191" s="236"/>
      <c r="H191" s="239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178</v>
      </c>
      <c r="AU191" s="245" t="s">
        <v>79</v>
      </c>
      <c r="AV191" s="14" t="s">
        <v>81</v>
      </c>
      <c r="AW191" s="14" t="s">
        <v>33</v>
      </c>
      <c r="AX191" s="14" t="s">
        <v>71</v>
      </c>
      <c r="AY191" s="245" t="s">
        <v>166</v>
      </c>
    </row>
    <row r="192" s="14" customFormat="1">
      <c r="A192" s="14"/>
      <c r="B192" s="235"/>
      <c r="C192" s="236"/>
      <c r="D192" s="226" t="s">
        <v>178</v>
      </c>
      <c r="E192" s="237" t="s">
        <v>19</v>
      </c>
      <c r="F192" s="238" t="s">
        <v>1402</v>
      </c>
      <c r="G192" s="236"/>
      <c r="H192" s="239">
        <v>2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178</v>
      </c>
      <c r="AU192" s="245" t="s">
        <v>79</v>
      </c>
      <c r="AV192" s="14" t="s">
        <v>81</v>
      </c>
      <c r="AW192" s="14" t="s">
        <v>33</v>
      </c>
      <c r="AX192" s="14" t="s">
        <v>71</v>
      </c>
      <c r="AY192" s="245" t="s">
        <v>166</v>
      </c>
    </row>
    <row r="193" s="14" customFormat="1">
      <c r="A193" s="14"/>
      <c r="B193" s="235"/>
      <c r="C193" s="236"/>
      <c r="D193" s="226" t="s">
        <v>178</v>
      </c>
      <c r="E193" s="237" t="s">
        <v>19</v>
      </c>
      <c r="F193" s="238" t="s">
        <v>1403</v>
      </c>
      <c r="G193" s="236"/>
      <c r="H193" s="239">
        <v>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178</v>
      </c>
      <c r="AU193" s="245" t="s">
        <v>79</v>
      </c>
      <c r="AV193" s="14" t="s">
        <v>81</v>
      </c>
      <c r="AW193" s="14" t="s">
        <v>33</v>
      </c>
      <c r="AX193" s="14" t="s">
        <v>71</v>
      </c>
      <c r="AY193" s="245" t="s">
        <v>166</v>
      </c>
    </row>
    <row r="194" s="15" customFormat="1">
      <c r="A194" s="15"/>
      <c r="B194" s="246"/>
      <c r="C194" s="247"/>
      <c r="D194" s="226" t="s">
        <v>178</v>
      </c>
      <c r="E194" s="248" t="s">
        <v>19</v>
      </c>
      <c r="F194" s="249" t="s">
        <v>183</v>
      </c>
      <c r="G194" s="247"/>
      <c r="H194" s="250">
        <v>4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178</v>
      </c>
      <c r="AU194" s="256" t="s">
        <v>79</v>
      </c>
      <c r="AV194" s="15" t="s">
        <v>175</v>
      </c>
      <c r="AW194" s="15" t="s">
        <v>33</v>
      </c>
      <c r="AX194" s="15" t="s">
        <v>79</v>
      </c>
      <c r="AY194" s="256" t="s">
        <v>166</v>
      </c>
    </row>
    <row r="195" s="2" customFormat="1" ht="16.5" customHeight="1">
      <c r="A195" s="40"/>
      <c r="B195" s="41"/>
      <c r="C195" s="206" t="s">
        <v>234</v>
      </c>
      <c r="D195" s="206" t="s">
        <v>170</v>
      </c>
      <c r="E195" s="207" t="s">
        <v>1404</v>
      </c>
      <c r="F195" s="208" t="s">
        <v>1405</v>
      </c>
      <c r="G195" s="209" t="s">
        <v>339</v>
      </c>
      <c r="H195" s="210">
        <v>2</v>
      </c>
      <c r="I195" s="211"/>
      <c r="J195" s="212">
        <f>ROUND(I195*H195,2)</f>
        <v>0</v>
      </c>
      <c r="K195" s="208" t="s">
        <v>174</v>
      </c>
      <c r="L195" s="46"/>
      <c r="M195" s="213" t="s">
        <v>19</v>
      </c>
      <c r="N195" s="214" t="s">
        <v>42</v>
      </c>
      <c r="O195" s="86"/>
      <c r="P195" s="215">
        <f>O195*H195</f>
        <v>0</v>
      </c>
      <c r="Q195" s="215">
        <v>0.00056957000000000004</v>
      </c>
      <c r="R195" s="215">
        <f>Q195*H195</f>
        <v>0.0011391400000000001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208</v>
      </c>
      <c r="AT195" s="217" t="s">
        <v>170</v>
      </c>
      <c r="AU195" s="217" t="s">
        <v>79</v>
      </c>
      <c r="AY195" s="19" t="s">
        <v>166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79</v>
      </c>
      <c r="BK195" s="218">
        <f>ROUND(I195*H195,2)</f>
        <v>0</v>
      </c>
      <c r="BL195" s="19" t="s">
        <v>208</v>
      </c>
      <c r="BM195" s="217" t="s">
        <v>291</v>
      </c>
    </row>
    <row r="196" s="2" customFormat="1">
      <c r="A196" s="40"/>
      <c r="B196" s="41"/>
      <c r="C196" s="42"/>
      <c r="D196" s="219" t="s">
        <v>176</v>
      </c>
      <c r="E196" s="42"/>
      <c r="F196" s="220" t="s">
        <v>1406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176</v>
      </c>
      <c r="AU196" s="19" t="s">
        <v>79</v>
      </c>
    </row>
    <row r="197" s="13" customFormat="1">
      <c r="A197" s="13"/>
      <c r="B197" s="224"/>
      <c r="C197" s="225"/>
      <c r="D197" s="226" t="s">
        <v>178</v>
      </c>
      <c r="E197" s="227" t="s">
        <v>19</v>
      </c>
      <c r="F197" s="228" t="s">
        <v>1367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178</v>
      </c>
      <c r="AU197" s="234" t="s">
        <v>79</v>
      </c>
      <c r="AV197" s="13" t="s">
        <v>79</v>
      </c>
      <c r="AW197" s="13" t="s">
        <v>33</v>
      </c>
      <c r="AX197" s="13" t="s">
        <v>71</v>
      </c>
      <c r="AY197" s="234" t="s">
        <v>166</v>
      </c>
    </row>
    <row r="198" s="13" customFormat="1">
      <c r="A198" s="13"/>
      <c r="B198" s="224"/>
      <c r="C198" s="225"/>
      <c r="D198" s="226" t="s">
        <v>178</v>
      </c>
      <c r="E198" s="227" t="s">
        <v>19</v>
      </c>
      <c r="F198" s="228" t="s">
        <v>1371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178</v>
      </c>
      <c r="AU198" s="234" t="s">
        <v>79</v>
      </c>
      <c r="AV198" s="13" t="s">
        <v>79</v>
      </c>
      <c r="AW198" s="13" t="s">
        <v>33</v>
      </c>
      <c r="AX198" s="13" t="s">
        <v>71</v>
      </c>
      <c r="AY198" s="234" t="s">
        <v>166</v>
      </c>
    </row>
    <row r="199" s="13" customFormat="1">
      <c r="A199" s="13"/>
      <c r="B199" s="224"/>
      <c r="C199" s="225"/>
      <c r="D199" s="226" t="s">
        <v>178</v>
      </c>
      <c r="E199" s="227" t="s">
        <v>19</v>
      </c>
      <c r="F199" s="228" t="s">
        <v>181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178</v>
      </c>
      <c r="AU199" s="234" t="s">
        <v>79</v>
      </c>
      <c r="AV199" s="13" t="s">
        <v>79</v>
      </c>
      <c r="AW199" s="13" t="s">
        <v>33</v>
      </c>
      <c r="AX199" s="13" t="s">
        <v>71</v>
      </c>
      <c r="AY199" s="234" t="s">
        <v>166</v>
      </c>
    </row>
    <row r="200" s="14" customFormat="1">
      <c r="A200" s="14"/>
      <c r="B200" s="235"/>
      <c r="C200" s="236"/>
      <c r="D200" s="226" t="s">
        <v>178</v>
      </c>
      <c r="E200" s="237" t="s">
        <v>19</v>
      </c>
      <c r="F200" s="238" t="s">
        <v>1407</v>
      </c>
      <c r="G200" s="236"/>
      <c r="H200" s="239">
        <v>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178</v>
      </c>
      <c r="AU200" s="245" t="s">
        <v>79</v>
      </c>
      <c r="AV200" s="14" t="s">
        <v>81</v>
      </c>
      <c r="AW200" s="14" t="s">
        <v>33</v>
      </c>
      <c r="AX200" s="14" t="s">
        <v>71</v>
      </c>
      <c r="AY200" s="245" t="s">
        <v>166</v>
      </c>
    </row>
    <row r="201" s="15" customFormat="1">
      <c r="A201" s="15"/>
      <c r="B201" s="246"/>
      <c r="C201" s="247"/>
      <c r="D201" s="226" t="s">
        <v>178</v>
      </c>
      <c r="E201" s="248" t="s">
        <v>19</v>
      </c>
      <c r="F201" s="249" t="s">
        <v>183</v>
      </c>
      <c r="G201" s="247"/>
      <c r="H201" s="250">
        <v>2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178</v>
      </c>
      <c r="AU201" s="256" t="s">
        <v>79</v>
      </c>
      <c r="AV201" s="15" t="s">
        <v>175</v>
      </c>
      <c r="AW201" s="15" t="s">
        <v>33</v>
      </c>
      <c r="AX201" s="15" t="s">
        <v>79</v>
      </c>
      <c r="AY201" s="256" t="s">
        <v>166</v>
      </c>
    </row>
    <row r="202" s="2" customFormat="1" ht="16.5" customHeight="1">
      <c r="A202" s="40"/>
      <c r="B202" s="41"/>
      <c r="C202" s="206" t="s">
        <v>7</v>
      </c>
      <c r="D202" s="206" t="s">
        <v>170</v>
      </c>
      <c r="E202" s="207" t="s">
        <v>1408</v>
      </c>
      <c r="F202" s="208" t="s">
        <v>1409</v>
      </c>
      <c r="G202" s="209" t="s">
        <v>339</v>
      </c>
      <c r="H202" s="210">
        <v>2</v>
      </c>
      <c r="I202" s="211"/>
      <c r="J202" s="212">
        <f>ROUND(I202*H202,2)</f>
        <v>0</v>
      </c>
      <c r="K202" s="208" t="s">
        <v>174</v>
      </c>
      <c r="L202" s="46"/>
      <c r="M202" s="213" t="s">
        <v>19</v>
      </c>
      <c r="N202" s="214" t="s">
        <v>42</v>
      </c>
      <c r="O202" s="86"/>
      <c r="P202" s="215">
        <f>O202*H202</f>
        <v>0</v>
      </c>
      <c r="Q202" s="215">
        <v>0.00028626880000000001</v>
      </c>
      <c r="R202" s="215">
        <f>Q202*H202</f>
        <v>0.00057253760000000001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208</v>
      </c>
      <c r="AT202" s="217" t="s">
        <v>170</v>
      </c>
      <c r="AU202" s="217" t="s">
        <v>79</v>
      </c>
      <c r="AY202" s="19" t="s">
        <v>166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79</v>
      </c>
      <c r="BK202" s="218">
        <f>ROUND(I202*H202,2)</f>
        <v>0</v>
      </c>
      <c r="BL202" s="19" t="s">
        <v>208</v>
      </c>
      <c r="BM202" s="217" t="s">
        <v>296</v>
      </c>
    </row>
    <row r="203" s="2" customFormat="1">
      <c r="A203" s="40"/>
      <c r="B203" s="41"/>
      <c r="C203" s="42"/>
      <c r="D203" s="219" t="s">
        <v>176</v>
      </c>
      <c r="E203" s="42"/>
      <c r="F203" s="220" t="s">
        <v>1410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176</v>
      </c>
      <c r="AU203" s="19" t="s">
        <v>79</v>
      </c>
    </row>
    <row r="204" s="13" customFormat="1">
      <c r="A204" s="13"/>
      <c r="B204" s="224"/>
      <c r="C204" s="225"/>
      <c r="D204" s="226" t="s">
        <v>178</v>
      </c>
      <c r="E204" s="227" t="s">
        <v>19</v>
      </c>
      <c r="F204" s="228" t="s">
        <v>1367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178</v>
      </c>
      <c r="AU204" s="234" t="s">
        <v>79</v>
      </c>
      <c r="AV204" s="13" t="s">
        <v>79</v>
      </c>
      <c r="AW204" s="13" t="s">
        <v>33</v>
      </c>
      <c r="AX204" s="13" t="s">
        <v>71</v>
      </c>
      <c r="AY204" s="234" t="s">
        <v>166</v>
      </c>
    </row>
    <row r="205" s="13" customFormat="1">
      <c r="A205" s="13"/>
      <c r="B205" s="224"/>
      <c r="C205" s="225"/>
      <c r="D205" s="226" t="s">
        <v>178</v>
      </c>
      <c r="E205" s="227" t="s">
        <v>19</v>
      </c>
      <c r="F205" s="228" t="s">
        <v>1371</v>
      </c>
      <c r="G205" s="225"/>
      <c r="H205" s="227" t="s">
        <v>19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178</v>
      </c>
      <c r="AU205" s="234" t="s">
        <v>79</v>
      </c>
      <c r="AV205" s="13" t="s">
        <v>79</v>
      </c>
      <c r="AW205" s="13" t="s">
        <v>33</v>
      </c>
      <c r="AX205" s="13" t="s">
        <v>71</v>
      </c>
      <c r="AY205" s="234" t="s">
        <v>166</v>
      </c>
    </row>
    <row r="206" s="13" customFormat="1">
      <c r="A206" s="13"/>
      <c r="B206" s="224"/>
      <c r="C206" s="225"/>
      <c r="D206" s="226" t="s">
        <v>178</v>
      </c>
      <c r="E206" s="227" t="s">
        <v>19</v>
      </c>
      <c r="F206" s="228" t="s">
        <v>1411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178</v>
      </c>
      <c r="AU206" s="234" t="s">
        <v>79</v>
      </c>
      <c r="AV206" s="13" t="s">
        <v>79</v>
      </c>
      <c r="AW206" s="13" t="s">
        <v>33</v>
      </c>
      <c r="AX206" s="13" t="s">
        <v>71</v>
      </c>
      <c r="AY206" s="234" t="s">
        <v>166</v>
      </c>
    </row>
    <row r="207" s="13" customFormat="1">
      <c r="A207" s="13"/>
      <c r="B207" s="224"/>
      <c r="C207" s="225"/>
      <c r="D207" s="226" t="s">
        <v>178</v>
      </c>
      <c r="E207" s="227" t="s">
        <v>19</v>
      </c>
      <c r="F207" s="228" t="s">
        <v>181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178</v>
      </c>
      <c r="AU207" s="234" t="s">
        <v>79</v>
      </c>
      <c r="AV207" s="13" t="s">
        <v>79</v>
      </c>
      <c r="AW207" s="13" t="s">
        <v>33</v>
      </c>
      <c r="AX207" s="13" t="s">
        <v>71</v>
      </c>
      <c r="AY207" s="234" t="s">
        <v>166</v>
      </c>
    </row>
    <row r="208" s="14" customFormat="1">
      <c r="A208" s="14"/>
      <c r="B208" s="235"/>
      <c r="C208" s="236"/>
      <c r="D208" s="226" t="s">
        <v>178</v>
      </c>
      <c r="E208" s="237" t="s">
        <v>19</v>
      </c>
      <c r="F208" s="238" t="s">
        <v>1402</v>
      </c>
      <c r="G208" s="236"/>
      <c r="H208" s="239">
        <v>2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178</v>
      </c>
      <c r="AU208" s="245" t="s">
        <v>79</v>
      </c>
      <c r="AV208" s="14" t="s">
        <v>81</v>
      </c>
      <c r="AW208" s="14" t="s">
        <v>33</v>
      </c>
      <c r="AX208" s="14" t="s">
        <v>71</v>
      </c>
      <c r="AY208" s="245" t="s">
        <v>166</v>
      </c>
    </row>
    <row r="209" s="15" customFormat="1">
      <c r="A209" s="15"/>
      <c r="B209" s="246"/>
      <c r="C209" s="247"/>
      <c r="D209" s="226" t="s">
        <v>178</v>
      </c>
      <c r="E209" s="248" t="s">
        <v>19</v>
      </c>
      <c r="F209" s="249" t="s">
        <v>183</v>
      </c>
      <c r="G209" s="247"/>
      <c r="H209" s="250">
        <v>2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6" t="s">
        <v>178</v>
      </c>
      <c r="AU209" s="256" t="s">
        <v>79</v>
      </c>
      <c r="AV209" s="15" t="s">
        <v>175</v>
      </c>
      <c r="AW209" s="15" t="s">
        <v>33</v>
      </c>
      <c r="AX209" s="15" t="s">
        <v>79</v>
      </c>
      <c r="AY209" s="256" t="s">
        <v>166</v>
      </c>
    </row>
    <row r="210" s="2" customFormat="1" ht="21.75" customHeight="1">
      <c r="A210" s="40"/>
      <c r="B210" s="41"/>
      <c r="C210" s="206" t="s">
        <v>244</v>
      </c>
      <c r="D210" s="206" t="s">
        <v>170</v>
      </c>
      <c r="E210" s="207" t="s">
        <v>1412</v>
      </c>
      <c r="F210" s="208" t="s">
        <v>1413</v>
      </c>
      <c r="G210" s="209" t="s">
        <v>339</v>
      </c>
      <c r="H210" s="210">
        <v>1</v>
      </c>
      <c r="I210" s="211"/>
      <c r="J210" s="212">
        <f>ROUND(I210*H210,2)</f>
        <v>0</v>
      </c>
      <c r="K210" s="208" t="s">
        <v>174</v>
      </c>
      <c r="L210" s="46"/>
      <c r="M210" s="213" t="s">
        <v>19</v>
      </c>
      <c r="N210" s="214" t="s">
        <v>42</v>
      </c>
      <c r="O210" s="86"/>
      <c r="P210" s="215">
        <f>O210*H210</f>
        <v>0</v>
      </c>
      <c r="Q210" s="215">
        <v>0.00039957000000000002</v>
      </c>
      <c r="R210" s="215">
        <f>Q210*H210</f>
        <v>0.00039957000000000002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208</v>
      </c>
      <c r="AT210" s="217" t="s">
        <v>170</v>
      </c>
      <c r="AU210" s="217" t="s">
        <v>79</v>
      </c>
      <c r="AY210" s="19" t="s">
        <v>166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79</v>
      </c>
      <c r="BK210" s="218">
        <f>ROUND(I210*H210,2)</f>
        <v>0</v>
      </c>
      <c r="BL210" s="19" t="s">
        <v>208</v>
      </c>
      <c r="BM210" s="217" t="s">
        <v>302</v>
      </c>
    </row>
    <row r="211" s="2" customFormat="1">
      <c r="A211" s="40"/>
      <c r="B211" s="41"/>
      <c r="C211" s="42"/>
      <c r="D211" s="219" t="s">
        <v>176</v>
      </c>
      <c r="E211" s="42"/>
      <c r="F211" s="220" t="s">
        <v>1414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176</v>
      </c>
      <c r="AU211" s="19" t="s">
        <v>79</v>
      </c>
    </row>
    <row r="212" s="13" customFormat="1">
      <c r="A212" s="13"/>
      <c r="B212" s="224"/>
      <c r="C212" s="225"/>
      <c r="D212" s="226" t="s">
        <v>178</v>
      </c>
      <c r="E212" s="227" t="s">
        <v>19</v>
      </c>
      <c r="F212" s="228" t="s">
        <v>1367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178</v>
      </c>
      <c r="AU212" s="234" t="s">
        <v>79</v>
      </c>
      <c r="AV212" s="13" t="s">
        <v>79</v>
      </c>
      <c r="AW212" s="13" t="s">
        <v>33</v>
      </c>
      <c r="AX212" s="13" t="s">
        <v>71</v>
      </c>
      <c r="AY212" s="234" t="s">
        <v>166</v>
      </c>
    </row>
    <row r="213" s="13" customFormat="1">
      <c r="A213" s="13"/>
      <c r="B213" s="224"/>
      <c r="C213" s="225"/>
      <c r="D213" s="226" t="s">
        <v>178</v>
      </c>
      <c r="E213" s="227" t="s">
        <v>19</v>
      </c>
      <c r="F213" s="228" t="s">
        <v>1371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178</v>
      </c>
      <c r="AU213" s="234" t="s">
        <v>79</v>
      </c>
      <c r="AV213" s="13" t="s">
        <v>79</v>
      </c>
      <c r="AW213" s="13" t="s">
        <v>33</v>
      </c>
      <c r="AX213" s="13" t="s">
        <v>71</v>
      </c>
      <c r="AY213" s="234" t="s">
        <v>166</v>
      </c>
    </row>
    <row r="214" s="13" customFormat="1">
      <c r="A214" s="13"/>
      <c r="B214" s="224"/>
      <c r="C214" s="225"/>
      <c r="D214" s="226" t="s">
        <v>178</v>
      </c>
      <c r="E214" s="227" t="s">
        <v>19</v>
      </c>
      <c r="F214" s="228" t="s">
        <v>181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178</v>
      </c>
      <c r="AU214" s="234" t="s">
        <v>79</v>
      </c>
      <c r="AV214" s="13" t="s">
        <v>79</v>
      </c>
      <c r="AW214" s="13" t="s">
        <v>33</v>
      </c>
      <c r="AX214" s="13" t="s">
        <v>71</v>
      </c>
      <c r="AY214" s="234" t="s">
        <v>166</v>
      </c>
    </row>
    <row r="215" s="14" customFormat="1">
      <c r="A215" s="14"/>
      <c r="B215" s="235"/>
      <c r="C215" s="236"/>
      <c r="D215" s="226" t="s">
        <v>178</v>
      </c>
      <c r="E215" s="237" t="s">
        <v>19</v>
      </c>
      <c r="F215" s="238" t="s">
        <v>1415</v>
      </c>
      <c r="G215" s="236"/>
      <c r="H215" s="239">
        <v>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178</v>
      </c>
      <c r="AU215" s="245" t="s">
        <v>79</v>
      </c>
      <c r="AV215" s="14" t="s">
        <v>81</v>
      </c>
      <c r="AW215" s="14" t="s">
        <v>33</v>
      </c>
      <c r="AX215" s="14" t="s">
        <v>71</v>
      </c>
      <c r="AY215" s="245" t="s">
        <v>166</v>
      </c>
    </row>
    <row r="216" s="15" customFormat="1">
      <c r="A216" s="15"/>
      <c r="B216" s="246"/>
      <c r="C216" s="247"/>
      <c r="D216" s="226" t="s">
        <v>178</v>
      </c>
      <c r="E216" s="248" t="s">
        <v>19</v>
      </c>
      <c r="F216" s="249" t="s">
        <v>183</v>
      </c>
      <c r="G216" s="247"/>
      <c r="H216" s="250">
        <v>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178</v>
      </c>
      <c r="AU216" s="256" t="s">
        <v>79</v>
      </c>
      <c r="AV216" s="15" t="s">
        <v>175</v>
      </c>
      <c r="AW216" s="15" t="s">
        <v>33</v>
      </c>
      <c r="AX216" s="15" t="s">
        <v>79</v>
      </c>
      <c r="AY216" s="256" t="s">
        <v>166</v>
      </c>
    </row>
    <row r="217" s="2" customFormat="1" ht="16.5" customHeight="1">
      <c r="A217" s="40"/>
      <c r="B217" s="41"/>
      <c r="C217" s="206" t="s">
        <v>305</v>
      </c>
      <c r="D217" s="206" t="s">
        <v>170</v>
      </c>
      <c r="E217" s="207" t="s">
        <v>1416</v>
      </c>
      <c r="F217" s="208" t="s">
        <v>1417</v>
      </c>
      <c r="G217" s="209" t="s">
        <v>339</v>
      </c>
      <c r="H217" s="210">
        <v>1</v>
      </c>
      <c r="I217" s="211"/>
      <c r="J217" s="212">
        <f>ROUND(I217*H217,2)</f>
        <v>0</v>
      </c>
      <c r="K217" s="208" t="s">
        <v>19</v>
      </c>
      <c r="L217" s="46"/>
      <c r="M217" s="213" t="s">
        <v>19</v>
      </c>
      <c r="N217" s="214" t="s">
        <v>42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208</v>
      </c>
      <c r="AT217" s="217" t="s">
        <v>170</v>
      </c>
      <c r="AU217" s="217" t="s">
        <v>79</v>
      </c>
      <c r="AY217" s="19" t="s">
        <v>166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79</v>
      </c>
      <c r="BK217" s="218">
        <f>ROUND(I217*H217,2)</f>
        <v>0</v>
      </c>
      <c r="BL217" s="19" t="s">
        <v>208</v>
      </c>
      <c r="BM217" s="217" t="s">
        <v>308</v>
      </c>
    </row>
    <row r="218" s="13" customFormat="1">
      <c r="A218" s="13"/>
      <c r="B218" s="224"/>
      <c r="C218" s="225"/>
      <c r="D218" s="226" t="s">
        <v>178</v>
      </c>
      <c r="E218" s="227" t="s">
        <v>19</v>
      </c>
      <c r="F218" s="228" t="s">
        <v>1367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178</v>
      </c>
      <c r="AU218" s="234" t="s">
        <v>79</v>
      </c>
      <c r="AV218" s="13" t="s">
        <v>79</v>
      </c>
      <c r="AW218" s="13" t="s">
        <v>33</v>
      </c>
      <c r="AX218" s="13" t="s">
        <v>71</v>
      </c>
      <c r="AY218" s="234" t="s">
        <v>166</v>
      </c>
    </row>
    <row r="219" s="13" customFormat="1">
      <c r="A219" s="13"/>
      <c r="B219" s="224"/>
      <c r="C219" s="225"/>
      <c r="D219" s="226" t="s">
        <v>178</v>
      </c>
      <c r="E219" s="227" t="s">
        <v>19</v>
      </c>
      <c r="F219" s="228" t="s">
        <v>1371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178</v>
      </c>
      <c r="AU219" s="234" t="s">
        <v>79</v>
      </c>
      <c r="AV219" s="13" t="s">
        <v>79</v>
      </c>
      <c r="AW219" s="13" t="s">
        <v>33</v>
      </c>
      <c r="AX219" s="13" t="s">
        <v>71</v>
      </c>
      <c r="AY219" s="234" t="s">
        <v>166</v>
      </c>
    </row>
    <row r="220" s="13" customFormat="1">
      <c r="A220" s="13"/>
      <c r="B220" s="224"/>
      <c r="C220" s="225"/>
      <c r="D220" s="226" t="s">
        <v>178</v>
      </c>
      <c r="E220" s="227" t="s">
        <v>19</v>
      </c>
      <c r="F220" s="228" t="s">
        <v>181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178</v>
      </c>
      <c r="AU220" s="234" t="s">
        <v>79</v>
      </c>
      <c r="AV220" s="13" t="s">
        <v>79</v>
      </c>
      <c r="AW220" s="13" t="s">
        <v>33</v>
      </c>
      <c r="AX220" s="13" t="s">
        <v>71</v>
      </c>
      <c r="AY220" s="234" t="s">
        <v>166</v>
      </c>
    </row>
    <row r="221" s="14" customFormat="1">
      <c r="A221" s="14"/>
      <c r="B221" s="235"/>
      <c r="C221" s="236"/>
      <c r="D221" s="226" t="s">
        <v>178</v>
      </c>
      <c r="E221" s="237" t="s">
        <v>19</v>
      </c>
      <c r="F221" s="238" t="s">
        <v>1418</v>
      </c>
      <c r="G221" s="236"/>
      <c r="H221" s="239">
        <v>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178</v>
      </c>
      <c r="AU221" s="245" t="s">
        <v>79</v>
      </c>
      <c r="AV221" s="14" t="s">
        <v>81</v>
      </c>
      <c r="AW221" s="14" t="s">
        <v>33</v>
      </c>
      <c r="AX221" s="14" t="s">
        <v>71</v>
      </c>
      <c r="AY221" s="245" t="s">
        <v>166</v>
      </c>
    </row>
    <row r="222" s="15" customFormat="1">
      <c r="A222" s="15"/>
      <c r="B222" s="246"/>
      <c r="C222" s="247"/>
      <c r="D222" s="226" t="s">
        <v>178</v>
      </c>
      <c r="E222" s="248" t="s">
        <v>19</v>
      </c>
      <c r="F222" s="249" t="s">
        <v>183</v>
      </c>
      <c r="G222" s="247"/>
      <c r="H222" s="250">
        <v>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6" t="s">
        <v>178</v>
      </c>
      <c r="AU222" s="256" t="s">
        <v>79</v>
      </c>
      <c r="AV222" s="15" t="s">
        <v>175</v>
      </c>
      <c r="AW222" s="15" t="s">
        <v>33</v>
      </c>
      <c r="AX222" s="15" t="s">
        <v>79</v>
      </c>
      <c r="AY222" s="256" t="s">
        <v>166</v>
      </c>
    </row>
    <row r="223" s="2" customFormat="1" ht="16.5" customHeight="1">
      <c r="A223" s="40"/>
      <c r="B223" s="41"/>
      <c r="C223" s="206" t="s">
        <v>249</v>
      </c>
      <c r="D223" s="206" t="s">
        <v>170</v>
      </c>
      <c r="E223" s="207" t="s">
        <v>1419</v>
      </c>
      <c r="F223" s="208" t="s">
        <v>1420</v>
      </c>
      <c r="G223" s="209" t="s">
        <v>332</v>
      </c>
      <c r="H223" s="210">
        <v>15.43</v>
      </c>
      <c r="I223" s="211"/>
      <c r="J223" s="212">
        <f>ROUND(I223*H223,2)</f>
        <v>0</v>
      </c>
      <c r="K223" s="208" t="s">
        <v>19</v>
      </c>
      <c r="L223" s="46"/>
      <c r="M223" s="213" t="s">
        <v>19</v>
      </c>
      <c r="N223" s="214" t="s">
        <v>42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208</v>
      </c>
      <c r="AT223" s="217" t="s">
        <v>170</v>
      </c>
      <c r="AU223" s="217" t="s">
        <v>79</v>
      </c>
      <c r="AY223" s="19" t="s">
        <v>166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79</v>
      </c>
      <c r="BK223" s="218">
        <f>ROUND(I223*H223,2)</f>
        <v>0</v>
      </c>
      <c r="BL223" s="19" t="s">
        <v>208</v>
      </c>
      <c r="BM223" s="217" t="s">
        <v>314</v>
      </c>
    </row>
    <row r="224" s="13" customFormat="1">
      <c r="A224" s="13"/>
      <c r="B224" s="224"/>
      <c r="C224" s="225"/>
      <c r="D224" s="226" t="s">
        <v>178</v>
      </c>
      <c r="E224" s="227" t="s">
        <v>19</v>
      </c>
      <c r="F224" s="228" t="s">
        <v>1421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178</v>
      </c>
      <c r="AU224" s="234" t="s">
        <v>79</v>
      </c>
      <c r="AV224" s="13" t="s">
        <v>79</v>
      </c>
      <c r="AW224" s="13" t="s">
        <v>33</v>
      </c>
      <c r="AX224" s="13" t="s">
        <v>71</v>
      </c>
      <c r="AY224" s="234" t="s">
        <v>166</v>
      </c>
    </row>
    <row r="225" s="14" customFormat="1">
      <c r="A225" s="14"/>
      <c r="B225" s="235"/>
      <c r="C225" s="236"/>
      <c r="D225" s="226" t="s">
        <v>178</v>
      </c>
      <c r="E225" s="237" t="s">
        <v>19</v>
      </c>
      <c r="F225" s="238" t="s">
        <v>1422</v>
      </c>
      <c r="G225" s="236"/>
      <c r="H225" s="239">
        <v>15.43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178</v>
      </c>
      <c r="AU225" s="245" t="s">
        <v>79</v>
      </c>
      <c r="AV225" s="14" t="s">
        <v>81</v>
      </c>
      <c r="AW225" s="14" t="s">
        <v>33</v>
      </c>
      <c r="AX225" s="14" t="s">
        <v>71</v>
      </c>
      <c r="AY225" s="245" t="s">
        <v>166</v>
      </c>
    </row>
    <row r="226" s="15" customFormat="1">
      <c r="A226" s="15"/>
      <c r="B226" s="246"/>
      <c r="C226" s="247"/>
      <c r="D226" s="226" t="s">
        <v>178</v>
      </c>
      <c r="E226" s="248" t="s">
        <v>19</v>
      </c>
      <c r="F226" s="249" t="s">
        <v>183</v>
      </c>
      <c r="G226" s="247"/>
      <c r="H226" s="250">
        <v>15.43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6" t="s">
        <v>178</v>
      </c>
      <c r="AU226" s="256" t="s">
        <v>79</v>
      </c>
      <c r="AV226" s="15" t="s">
        <v>175</v>
      </c>
      <c r="AW226" s="15" t="s">
        <v>33</v>
      </c>
      <c r="AX226" s="15" t="s">
        <v>79</v>
      </c>
      <c r="AY226" s="256" t="s">
        <v>166</v>
      </c>
    </row>
    <row r="227" s="2" customFormat="1" ht="21.75" customHeight="1">
      <c r="A227" s="40"/>
      <c r="B227" s="41"/>
      <c r="C227" s="206" t="s">
        <v>317</v>
      </c>
      <c r="D227" s="206" t="s">
        <v>170</v>
      </c>
      <c r="E227" s="207" t="s">
        <v>1423</v>
      </c>
      <c r="F227" s="208" t="s">
        <v>1424</v>
      </c>
      <c r="G227" s="209" t="s">
        <v>332</v>
      </c>
      <c r="H227" s="210">
        <v>15.43</v>
      </c>
      <c r="I227" s="211"/>
      <c r="J227" s="212">
        <f>ROUND(I227*H227,2)</f>
        <v>0</v>
      </c>
      <c r="K227" s="208" t="s">
        <v>174</v>
      </c>
      <c r="L227" s="46"/>
      <c r="M227" s="213" t="s">
        <v>19</v>
      </c>
      <c r="N227" s="214" t="s">
        <v>42</v>
      </c>
      <c r="O227" s="86"/>
      <c r="P227" s="215">
        <f>O227*H227</f>
        <v>0</v>
      </c>
      <c r="Q227" s="215">
        <v>1.0000000000000001E-05</v>
      </c>
      <c r="R227" s="215">
        <f>Q227*H227</f>
        <v>0.00015430000000000001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208</v>
      </c>
      <c r="AT227" s="217" t="s">
        <v>170</v>
      </c>
      <c r="AU227" s="217" t="s">
        <v>79</v>
      </c>
      <c r="AY227" s="19" t="s">
        <v>166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79</v>
      </c>
      <c r="BK227" s="218">
        <f>ROUND(I227*H227,2)</f>
        <v>0</v>
      </c>
      <c r="BL227" s="19" t="s">
        <v>208</v>
      </c>
      <c r="BM227" s="217" t="s">
        <v>320</v>
      </c>
    </row>
    <row r="228" s="2" customFormat="1">
      <c r="A228" s="40"/>
      <c r="B228" s="41"/>
      <c r="C228" s="42"/>
      <c r="D228" s="219" t="s">
        <v>176</v>
      </c>
      <c r="E228" s="42"/>
      <c r="F228" s="220" t="s">
        <v>1425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176</v>
      </c>
      <c r="AU228" s="19" t="s">
        <v>79</v>
      </c>
    </row>
    <row r="229" s="13" customFormat="1">
      <c r="A229" s="13"/>
      <c r="B229" s="224"/>
      <c r="C229" s="225"/>
      <c r="D229" s="226" t="s">
        <v>178</v>
      </c>
      <c r="E229" s="227" t="s">
        <v>19</v>
      </c>
      <c r="F229" s="228" t="s">
        <v>1421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178</v>
      </c>
      <c r="AU229" s="234" t="s">
        <v>79</v>
      </c>
      <c r="AV229" s="13" t="s">
        <v>79</v>
      </c>
      <c r="AW229" s="13" t="s">
        <v>33</v>
      </c>
      <c r="AX229" s="13" t="s">
        <v>71</v>
      </c>
      <c r="AY229" s="234" t="s">
        <v>166</v>
      </c>
    </row>
    <row r="230" s="14" customFormat="1">
      <c r="A230" s="14"/>
      <c r="B230" s="235"/>
      <c r="C230" s="236"/>
      <c r="D230" s="226" t="s">
        <v>178</v>
      </c>
      <c r="E230" s="237" t="s">
        <v>19</v>
      </c>
      <c r="F230" s="238" t="s">
        <v>1422</v>
      </c>
      <c r="G230" s="236"/>
      <c r="H230" s="239">
        <v>15.43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178</v>
      </c>
      <c r="AU230" s="245" t="s">
        <v>79</v>
      </c>
      <c r="AV230" s="14" t="s">
        <v>81</v>
      </c>
      <c r="AW230" s="14" t="s">
        <v>33</v>
      </c>
      <c r="AX230" s="14" t="s">
        <v>71</v>
      </c>
      <c r="AY230" s="245" t="s">
        <v>166</v>
      </c>
    </row>
    <row r="231" s="15" customFormat="1">
      <c r="A231" s="15"/>
      <c r="B231" s="246"/>
      <c r="C231" s="247"/>
      <c r="D231" s="226" t="s">
        <v>178</v>
      </c>
      <c r="E231" s="248" t="s">
        <v>19</v>
      </c>
      <c r="F231" s="249" t="s">
        <v>183</v>
      </c>
      <c r="G231" s="247"/>
      <c r="H231" s="250">
        <v>15.43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178</v>
      </c>
      <c r="AU231" s="256" t="s">
        <v>79</v>
      </c>
      <c r="AV231" s="15" t="s">
        <v>175</v>
      </c>
      <c r="AW231" s="15" t="s">
        <v>33</v>
      </c>
      <c r="AX231" s="15" t="s">
        <v>79</v>
      </c>
      <c r="AY231" s="256" t="s">
        <v>166</v>
      </c>
    </row>
    <row r="232" s="2" customFormat="1" ht="16.5" customHeight="1">
      <c r="A232" s="40"/>
      <c r="B232" s="41"/>
      <c r="C232" s="206" t="s">
        <v>254</v>
      </c>
      <c r="D232" s="206" t="s">
        <v>170</v>
      </c>
      <c r="E232" s="207" t="s">
        <v>1426</v>
      </c>
      <c r="F232" s="208" t="s">
        <v>1427</v>
      </c>
      <c r="G232" s="209" t="s">
        <v>326</v>
      </c>
      <c r="H232" s="210">
        <v>1</v>
      </c>
      <c r="I232" s="211"/>
      <c r="J232" s="212">
        <f>ROUND(I232*H232,2)</f>
        <v>0</v>
      </c>
      <c r="K232" s="208" t="s">
        <v>19</v>
      </c>
      <c r="L232" s="46"/>
      <c r="M232" s="213" t="s">
        <v>19</v>
      </c>
      <c r="N232" s="214" t="s">
        <v>42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208</v>
      </c>
      <c r="AT232" s="217" t="s">
        <v>170</v>
      </c>
      <c r="AU232" s="217" t="s">
        <v>79</v>
      </c>
      <c r="AY232" s="19" t="s">
        <v>166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79</v>
      </c>
      <c r="BK232" s="218">
        <f>ROUND(I232*H232,2)</f>
        <v>0</v>
      </c>
      <c r="BL232" s="19" t="s">
        <v>208</v>
      </c>
      <c r="BM232" s="217" t="s">
        <v>327</v>
      </c>
    </row>
    <row r="233" s="14" customFormat="1">
      <c r="A233" s="14"/>
      <c r="B233" s="235"/>
      <c r="C233" s="236"/>
      <c r="D233" s="226" t="s">
        <v>178</v>
      </c>
      <c r="E233" s="237" t="s">
        <v>19</v>
      </c>
      <c r="F233" s="238" t="s">
        <v>79</v>
      </c>
      <c r="G233" s="236"/>
      <c r="H233" s="239">
        <v>1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178</v>
      </c>
      <c r="AU233" s="245" t="s">
        <v>79</v>
      </c>
      <c r="AV233" s="14" t="s">
        <v>81</v>
      </c>
      <c r="AW233" s="14" t="s">
        <v>33</v>
      </c>
      <c r="AX233" s="14" t="s">
        <v>71</v>
      </c>
      <c r="AY233" s="245" t="s">
        <v>166</v>
      </c>
    </row>
    <row r="234" s="15" customFormat="1">
      <c r="A234" s="15"/>
      <c r="B234" s="246"/>
      <c r="C234" s="247"/>
      <c r="D234" s="226" t="s">
        <v>178</v>
      </c>
      <c r="E234" s="248" t="s">
        <v>19</v>
      </c>
      <c r="F234" s="249" t="s">
        <v>183</v>
      </c>
      <c r="G234" s="247"/>
      <c r="H234" s="250">
        <v>1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6" t="s">
        <v>178</v>
      </c>
      <c r="AU234" s="256" t="s">
        <v>79</v>
      </c>
      <c r="AV234" s="15" t="s">
        <v>175</v>
      </c>
      <c r="AW234" s="15" t="s">
        <v>33</v>
      </c>
      <c r="AX234" s="15" t="s">
        <v>79</v>
      </c>
      <c r="AY234" s="256" t="s">
        <v>166</v>
      </c>
    </row>
    <row r="235" s="2" customFormat="1" ht="24.15" customHeight="1">
      <c r="A235" s="40"/>
      <c r="B235" s="41"/>
      <c r="C235" s="206" t="s">
        <v>275</v>
      </c>
      <c r="D235" s="206" t="s">
        <v>170</v>
      </c>
      <c r="E235" s="207" t="s">
        <v>1428</v>
      </c>
      <c r="F235" s="208" t="s">
        <v>1429</v>
      </c>
      <c r="G235" s="209" t="s">
        <v>1003</v>
      </c>
      <c r="H235" s="278"/>
      <c r="I235" s="211"/>
      <c r="J235" s="212">
        <f>ROUND(I235*H235,2)</f>
        <v>0</v>
      </c>
      <c r="K235" s="208" t="s">
        <v>174</v>
      </c>
      <c r="L235" s="46"/>
      <c r="M235" s="213" t="s">
        <v>19</v>
      </c>
      <c r="N235" s="214" t="s">
        <v>42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208</v>
      </c>
      <c r="AT235" s="217" t="s">
        <v>170</v>
      </c>
      <c r="AU235" s="217" t="s">
        <v>79</v>
      </c>
      <c r="AY235" s="19" t="s">
        <v>166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79</v>
      </c>
      <c r="BK235" s="218">
        <f>ROUND(I235*H235,2)</f>
        <v>0</v>
      </c>
      <c r="BL235" s="19" t="s">
        <v>208</v>
      </c>
      <c r="BM235" s="217" t="s">
        <v>333</v>
      </c>
    </row>
    <row r="236" s="2" customFormat="1">
      <c r="A236" s="40"/>
      <c r="B236" s="41"/>
      <c r="C236" s="42"/>
      <c r="D236" s="219" t="s">
        <v>176</v>
      </c>
      <c r="E236" s="42"/>
      <c r="F236" s="220" t="s">
        <v>1430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176</v>
      </c>
      <c r="AU236" s="19" t="s">
        <v>79</v>
      </c>
    </row>
    <row r="237" s="12" customFormat="1" ht="25.92" customHeight="1">
      <c r="A237" s="12"/>
      <c r="B237" s="190"/>
      <c r="C237" s="191"/>
      <c r="D237" s="192" t="s">
        <v>70</v>
      </c>
      <c r="E237" s="193" t="s">
        <v>1431</v>
      </c>
      <c r="F237" s="193" t="s">
        <v>1432</v>
      </c>
      <c r="G237" s="191"/>
      <c r="H237" s="191"/>
      <c r="I237" s="194"/>
      <c r="J237" s="195">
        <f>BK237</f>
        <v>0</v>
      </c>
      <c r="K237" s="191"/>
      <c r="L237" s="196"/>
      <c r="M237" s="197"/>
      <c r="N237" s="198"/>
      <c r="O237" s="198"/>
      <c r="P237" s="199">
        <f>SUM(P238:P278)</f>
        <v>0</v>
      </c>
      <c r="Q237" s="198"/>
      <c r="R237" s="199">
        <f>SUM(R238:R278)</f>
        <v>0.0178698555</v>
      </c>
      <c r="S237" s="198"/>
      <c r="T237" s="200">
        <f>SUM(T238:T278)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81</v>
      </c>
      <c r="AT237" s="202" t="s">
        <v>70</v>
      </c>
      <c r="AU237" s="202" t="s">
        <v>71</v>
      </c>
      <c r="AY237" s="201" t="s">
        <v>166</v>
      </c>
      <c r="BK237" s="203">
        <f>SUM(BK238:BK278)</f>
        <v>0</v>
      </c>
    </row>
    <row r="238" s="2" customFormat="1" ht="24.15" customHeight="1">
      <c r="A238" s="40"/>
      <c r="B238" s="41"/>
      <c r="C238" s="206" t="s">
        <v>257</v>
      </c>
      <c r="D238" s="206" t="s">
        <v>170</v>
      </c>
      <c r="E238" s="207" t="s">
        <v>1433</v>
      </c>
      <c r="F238" s="208" t="s">
        <v>1434</v>
      </c>
      <c r="G238" s="209" t="s">
        <v>326</v>
      </c>
      <c r="H238" s="210">
        <v>1</v>
      </c>
      <c r="I238" s="211"/>
      <c r="J238" s="212">
        <f>ROUND(I238*H238,2)</f>
        <v>0</v>
      </c>
      <c r="K238" s="208" t="s">
        <v>174</v>
      </c>
      <c r="L238" s="46"/>
      <c r="M238" s="213" t="s">
        <v>19</v>
      </c>
      <c r="N238" s="214" t="s">
        <v>42</v>
      </c>
      <c r="O238" s="86"/>
      <c r="P238" s="215">
        <f>O238*H238</f>
        <v>0</v>
      </c>
      <c r="Q238" s="215">
        <v>0.0149692765</v>
      </c>
      <c r="R238" s="215">
        <f>Q238*H238</f>
        <v>0.0149692765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208</v>
      </c>
      <c r="AT238" s="217" t="s">
        <v>170</v>
      </c>
      <c r="AU238" s="217" t="s">
        <v>79</v>
      </c>
      <c r="AY238" s="19" t="s">
        <v>166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79</v>
      </c>
      <c r="BK238" s="218">
        <f>ROUND(I238*H238,2)</f>
        <v>0</v>
      </c>
      <c r="BL238" s="19" t="s">
        <v>208</v>
      </c>
      <c r="BM238" s="217" t="s">
        <v>340</v>
      </c>
    </row>
    <row r="239" s="2" customFormat="1">
      <c r="A239" s="40"/>
      <c r="B239" s="41"/>
      <c r="C239" s="42"/>
      <c r="D239" s="219" t="s">
        <v>176</v>
      </c>
      <c r="E239" s="42"/>
      <c r="F239" s="220" t="s">
        <v>1435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176</v>
      </c>
      <c r="AU239" s="19" t="s">
        <v>79</v>
      </c>
    </row>
    <row r="240" s="13" customFormat="1">
      <c r="A240" s="13"/>
      <c r="B240" s="224"/>
      <c r="C240" s="225"/>
      <c r="D240" s="226" t="s">
        <v>178</v>
      </c>
      <c r="E240" s="227" t="s">
        <v>19</v>
      </c>
      <c r="F240" s="228" t="s">
        <v>1367</v>
      </c>
      <c r="G240" s="225"/>
      <c r="H240" s="227" t="s">
        <v>19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178</v>
      </c>
      <c r="AU240" s="234" t="s">
        <v>79</v>
      </c>
      <c r="AV240" s="13" t="s">
        <v>79</v>
      </c>
      <c r="AW240" s="13" t="s">
        <v>33</v>
      </c>
      <c r="AX240" s="13" t="s">
        <v>71</v>
      </c>
      <c r="AY240" s="234" t="s">
        <v>166</v>
      </c>
    </row>
    <row r="241" s="13" customFormat="1">
      <c r="A241" s="13"/>
      <c r="B241" s="224"/>
      <c r="C241" s="225"/>
      <c r="D241" s="226" t="s">
        <v>178</v>
      </c>
      <c r="E241" s="227" t="s">
        <v>19</v>
      </c>
      <c r="F241" s="228" t="s">
        <v>1371</v>
      </c>
      <c r="G241" s="225"/>
      <c r="H241" s="227" t="s">
        <v>19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178</v>
      </c>
      <c r="AU241" s="234" t="s">
        <v>79</v>
      </c>
      <c r="AV241" s="13" t="s">
        <v>79</v>
      </c>
      <c r="AW241" s="13" t="s">
        <v>33</v>
      </c>
      <c r="AX241" s="13" t="s">
        <v>71</v>
      </c>
      <c r="AY241" s="234" t="s">
        <v>166</v>
      </c>
    </row>
    <row r="242" s="13" customFormat="1">
      <c r="A242" s="13"/>
      <c r="B242" s="224"/>
      <c r="C242" s="225"/>
      <c r="D242" s="226" t="s">
        <v>178</v>
      </c>
      <c r="E242" s="227" t="s">
        <v>19</v>
      </c>
      <c r="F242" s="228" t="s">
        <v>181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178</v>
      </c>
      <c r="AU242" s="234" t="s">
        <v>79</v>
      </c>
      <c r="AV242" s="13" t="s">
        <v>79</v>
      </c>
      <c r="AW242" s="13" t="s">
        <v>33</v>
      </c>
      <c r="AX242" s="13" t="s">
        <v>71</v>
      </c>
      <c r="AY242" s="234" t="s">
        <v>166</v>
      </c>
    </row>
    <row r="243" s="14" customFormat="1">
      <c r="A243" s="14"/>
      <c r="B243" s="235"/>
      <c r="C243" s="236"/>
      <c r="D243" s="226" t="s">
        <v>178</v>
      </c>
      <c r="E243" s="237" t="s">
        <v>19</v>
      </c>
      <c r="F243" s="238" t="s">
        <v>79</v>
      </c>
      <c r="G243" s="236"/>
      <c r="H243" s="239">
        <v>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178</v>
      </c>
      <c r="AU243" s="245" t="s">
        <v>79</v>
      </c>
      <c r="AV243" s="14" t="s">
        <v>81</v>
      </c>
      <c r="AW243" s="14" t="s">
        <v>33</v>
      </c>
      <c r="AX243" s="14" t="s">
        <v>71</v>
      </c>
      <c r="AY243" s="245" t="s">
        <v>166</v>
      </c>
    </row>
    <row r="244" s="15" customFormat="1">
      <c r="A244" s="15"/>
      <c r="B244" s="246"/>
      <c r="C244" s="247"/>
      <c r="D244" s="226" t="s">
        <v>178</v>
      </c>
      <c r="E244" s="248" t="s">
        <v>19</v>
      </c>
      <c r="F244" s="249" t="s">
        <v>183</v>
      </c>
      <c r="G244" s="247"/>
      <c r="H244" s="250">
        <v>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178</v>
      </c>
      <c r="AU244" s="256" t="s">
        <v>79</v>
      </c>
      <c r="AV244" s="15" t="s">
        <v>175</v>
      </c>
      <c r="AW244" s="15" t="s">
        <v>33</v>
      </c>
      <c r="AX244" s="15" t="s">
        <v>79</v>
      </c>
      <c r="AY244" s="256" t="s">
        <v>166</v>
      </c>
    </row>
    <row r="245" s="2" customFormat="1" ht="16.5" customHeight="1">
      <c r="A245" s="40"/>
      <c r="B245" s="41"/>
      <c r="C245" s="206" t="s">
        <v>342</v>
      </c>
      <c r="D245" s="206" t="s">
        <v>170</v>
      </c>
      <c r="E245" s="207" t="s">
        <v>1436</v>
      </c>
      <c r="F245" s="208" t="s">
        <v>1437</v>
      </c>
      <c r="G245" s="209" t="s">
        <v>326</v>
      </c>
      <c r="H245" s="210">
        <v>1</v>
      </c>
      <c r="I245" s="211"/>
      <c r="J245" s="212">
        <f>ROUND(I245*H245,2)</f>
        <v>0</v>
      </c>
      <c r="K245" s="208" t="s">
        <v>19</v>
      </c>
      <c r="L245" s="46"/>
      <c r="M245" s="213" t="s">
        <v>19</v>
      </c>
      <c r="N245" s="214" t="s">
        <v>42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208</v>
      </c>
      <c r="AT245" s="217" t="s">
        <v>170</v>
      </c>
      <c r="AU245" s="217" t="s">
        <v>79</v>
      </c>
      <c r="AY245" s="19" t="s">
        <v>166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79</v>
      </c>
      <c r="BK245" s="218">
        <f>ROUND(I245*H245,2)</f>
        <v>0</v>
      </c>
      <c r="BL245" s="19" t="s">
        <v>208</v>
      </c>
      <c r="BM245" s="217" t="s">
        <v>345</v>
      </c>
    </row>
    <row r="246" s="13" customFormat="1">
      <c r="A246" s="13"/>
      <c r="B246" s="224"/>
      <c r="C246" s="225"/>
      <c r="D246" s="226" t="s">
        <v>178</v>
      </c>
      <c r="E246" s="227" t="s">
        <v>19</v>
      </c>
      <c r="F246" s="228" t="s">
        <v>1367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178</v>
      </c>
      <c r="AU246" s="234" t="s">
        <v>79</v>
      </c>
      <c r="AV246" s="13" t="s">
        <v>79</v>
      </c>
      <c r="AW246" s="13" t="s">
        <v>33</v>
      </c>
      <c r="AX246" s="13" t="s">
        <v>71</v>
      </c>
      <c r="AY246" s="234" t="s">
        <v>166</v>
      </c>
    </row>
    <row r="247" s="13" customFormat="1">
      <c r="A247" s="13"/>
      <c r="B247" s="224"/>
      <c r="C247" s="225"/>
      <c r="D247" s="226" t="s">
        <v>178</v>
      </c>
      <c r="E247" s="227" t="s">
        <v>19</v>
      </c>
      <c r="F247" s="228" t="s">
        <v>1371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178</v>
      </c>
      <c r="AU247" s="234" t="s">
        <v>79</v>
      </c>
      <c r="AV247" s="13" t="s">
        <v>79</v>
      </c>
      <c r="AW247" s="13" t="s">
        <v>33</v>
      </c>
      <c r="AX247" s="13" t="s">
        <v>71</v>
      </c>
      <c r="AY247" s="234" t="s">
        <v>166</v>
      </c>
    </row>
    <row r="248" s="13" customFormat="1">
      <c r="A248" s="13"/>
      <c r="B248" s="224"/>
      <c r="C248" s="225"/>
      <c r="D248" s="226" t="s">
        <v>178</v>
      </c>
      <c r="E248" s="227" t="s">
        <v>19</v>
      </c>
      <c r="F248" s="228" t="s">
        <v>1438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178</v>
      </c>
      <c r="AU248" s="234" t="s">
        <v>79</v>
      </c>
      <c r="AV248" s="13" t="s">
        <v>79</v>
      </c>
      <c r="AW248" s="13" t="s">
        <v>33</v>
      </c>
      <c r="AX248" s="13" t="s">
        <v>71</v>
      </c>
      <c r="AY248" s="234" t="s">
        <v>166</v>
      </c>
    </row>
    <row r="249" s="13" customFormat="1">
      <c r="A249" s="13"/>
      <c r="B249" s="224"/>
      <c r="C249" s="225"/>
      <c r="D249" s="226" t="s">
        <v>178</v>
      </c>
      <c r="E249" s="227" t="s">
        <v>19</v>
      </c>
      <c r="F249" s="228" t="s">
        <v>181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178</v>
      </c>
      <c r="AU249" s="234" t="s">
        <v>79</v>
      </c>
      <c r="AV249" s="13" t="s">
        <v>79</v>
      </c>
      <c r="AW249" s="13" t="s">
        <v>33</v>
      </c>
      <c r="AX249" s="13" t="s">
        <v>71</v>
      </c>
      <c r="AY249" s="234" t="s">
        <v>166</v>
      </c>
    </row>
    <row r="250" s="14" customFormat="1">
      <c r="A250" s="14"/>
      <c r="B250" s="235"/>
      <c r="C250" s="236"/>
      <c r="D250" s="226" t="s">
        <v>178</v>
      </c>
      <c r="E250" s="237" t="s">
        <v>19</v>
      </c>
      <c r="F250" s="238" t="s">
        <v>79</v>
      </c>
      <c r="G250" s="236"/>
      <c r="H250" s="239">
        <v>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178</v>
      </c>
      <c r="AU250" s="245" t="s">
        <v>79</v>
      </c>
      <c r="AV250" s="14" t="s">
        <v>81</v>
      </c>
      <c r="AW250" s="14" t="s">
        <v>33</v>
      </c>
      <c r="AX250" s="14" t="s">
        <v>71</v>
      </c>
      <c r="AY250" s="245" t="s">
        <v>166</v>
      </c>
    </row>
    <row r="251" s="15" customFormat="1">
      <c r="A251" s="15"/>
      <c r="B251" s="246"/>
      <c r="C251" s="247"/>
      <c r="D251" s="226" t="s">
        <v>178</v>
      </c>
      <c r="E251" s="248" t="s">
        <v>19</v>
      </c>
      <c r="F251" s="249" t="s">
        <v>183</v>
      </c>
      <c r="G251" s="247"/>
      <c r="H251" s="250">
        <v>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178</v>
      </c>
      <c r="AU251" s="256" t="s">
        <v>79</v>
      </c>
      <c r="AV251" s="15" t="s">
        <v>175</v>
      </c>
      <c r="AW251" s="15" t="s">
        <v>33</v>
      </c>
      <c r="AX251" s="15" t="s">
        <v>79</v>
      </c>
      <c r="AY251" s="256" t="s">
        <v>166</v>
      </c>
    </row>
    <row r="252" s="2" customFormat="1" ht="16.5" customHeight="1">
      <c r="A252" s="40"/>
      <c r="B252" s="41"/>
      <c r="C252" s="206" t="s">
        <v>263</v>
      </c>
      <c r="D252" s="206" t="s">
        <v>170</v>
      </c>
      <c r="E252" s="207" t="s">
        <v>1439</v>
      </c>
      <c r="F252" s="208" t="s">
        <v>1440</v>
      </c>
      <c r="G252" s="209" t="s">
        <v>326</v>
      </c>
      <c r="H252" s="210">
        <v>1</v>
      </c>
      <c r="I252" s="211"/>
      <c r="J252" s="212">
        <f>ROUND(I252*H252,2)</f>
        <v>0</v>
      </c>
      <c r="K252" s="208" t="s">
        <v>174</v>
      </c>
      <c r="L252" s="46"/>
      <c r="M252" s="213" t="s">
        <v>19</v>
      </c>
      <c r="N252" s="214" t="s">
        <v>42</v>
      </c>
      <c r="O252" s="86"/>
      <c r="P252" s="215">
        <f>O252*H252</f>
        <v>0</v>
      </c>
      <c r="Q252" s="215">
        <v>0.00023913999999999999</v>
      </c>
      <c r="R252" s="215">
        <f>Q252*H252</f>
        <v>0.00023913999999999999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208</v>
      </c>
      <c r="AT252" s="217" t="s">
        <v>170</v>
      </c>
      <c r="AU252" s="217" t="s">
        <v>79</v>
      </c>
      <c r="AY252" s="19" t="s">
        <v>166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79</v>
      </c>
      <c r="BK252" s="218">
        <f>ROUND(I252*H252,2)</f>
        <v>0</v>
      </c>
      <c r="BL252" s="19" t="s">
        <v>208</v>
      </c>
      <c r="BM252" s="217" t="s">
        <v>355</v>
      </c>
    </row>
    <row r="253" s="2" customFormat="1">
      <c r="A253" s="40"/>
      <c r="B253" s="41"/>
      <c r="C253" s="42"/>
      <c r="D253" s="219" t="s">
        <v>176</v>
      </c>
      <c r="E253" s="42"/>
      <c r="F253" s="220" t="s">
        <v>1441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176</v>
      </c>
      <c r="AU253" s="19" t="s">
        <v>79</v>
      </c>
    </row>
    <row r="254" s="13" customFormat="1">
      <c r="A254" s="13"/>
      <c r="B254" s="224"/>
      <c r="C254" s="225"/>
      <c r="D254" s="226" t="s">
        <v>178</v>
      </c>
      <c r="E254" s="227" t="s">
        <v>19</v>
      </c>
      <c r="F254" s="228" t="s">
        <v>1367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178</v>
      </c>
      <c r="AU254" s="234" t="s">
        <v>79</v>
      </c>
      <c r="AV254" s="13" t="s">
        <v>79</v>
      </c>
      <c r="AW254" s="13" t="s">
        <v>33</v>
      </c>
      <c r="AX254" s="13" t="s">
        <v>71</v>
      </c>
      <c r="AY254" s="234" t="s">
        <v>166</v>
      </c>
    </row>
    <row r="255" s="13" customFormat="1">
      <c r="A255" s="13"/>
      <c r="B255" s="224"/>
      <c r="C255" s="225"/>
      <c r="D255" s="226" t="s">
        <v>178</v>
      </c>
      <c r="E255" s="227" t="s">
        <v>19</v>
      </c>
      <c r="F255" s="228" t="s">
        <v>1371</v>
      </c>
      <c r="G255" s="225"/>
      <c r="H255" s="227" t="s">
        <v>19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178</v>
      </c>
      <c r="AU255" s="234" t="s">
        <v>79</v>
      </c>
      <c r="AV255" s="13" t="s">
        <v>79</v>
      </c>
      <c r="AW255" s="13" t="s">
        <v>33</v>
      </c>
      <c r="AX255" s="13" t="s">
        <v>71</v>
      </c>
      <c r="AY255" s="234" t="s">
        <v>166</v>
      </c>
    </row>
    <row r="256" s="13" customFormat="1">
      <c r="A256" s="13"/>
      <c r="B256" s="224"/>
      <c r="C256" s="225"/>
      <c r="D256" s="226" t="s">
        <v>178</v>
      </c>
      <c r="E256" s="227" t="s">
        <v>19</v>
      </c>
      <c r="F256" s="228" t="s">
        <v>181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178</v>
      </c>
      <c r="AU256" s="234" t="s">
        <v>79</v>
      </c>
      <c r="AV256" s="13" t="s">
        <v>79</v>
      </c>
      <c r="AW256" s="13" t="s">
        <v>33</v>
      </c>
      <c r="AX256" s="13" t="s">
        <v>71</v>
      </c>
      <c r="AY256" s="234" t="s">
        <v>166</v>
      </c>
    </row>
    <row r="257" s="14" customFormat="1">
      <c r="A257" s="14"/>
      <c r="B257" s="235"/>
      <c r="C257" s="236"/>
      <c r="D257" s="226" t="s">
        <v>178</v>
      </c>
      <c r="E257" s="237" t="s">
        <v>19</v>
      </c>
      <c r="F257" s="238" t="s">
        <v>1442</v>
      </c>
      <c r="G257" s="236"/>
      <c r="H257" s="239">
        <v>1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178</v>
      </c>
      <c r="AU257" s="245" t="s">
        <v>79</v>
      </c>
      <c r="AV257" s="14" t="s">
        <v>81</v>
      </c>
      <c r="AW257" s="14" t="s">
        <v>33</v>
      </c>
      <c r="AX257" s="14" t="s">
        <v>71</v>
      </c>
      <c r="AY257" s="245" t="s">
        <v>166</v>
      </c>
    </row>
    <row r="258" s="15" customFormat="1">
      <c r="A258" s="15"/>
      <c r="B258" s="246"/>
      <c r="C258" s="247"/>
      <c r="D258" s="226" t="s">
        <v>178</v>
      </c>
      <c r="E258" s="248" t="s">
        <v>19</v>
      </c>
      <c r="F258" s="249" t="s">
        <v>183</v>
      </c>
      <c r="G258" s="247"/>
      <c r="H258" s="250">
        <v>1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6" t="s">
        <v>178</v>
      </c>
      <c r="AU258" s="256" t="s">
        <v>79</v>
      </c>
      <c r="AV258" s="15" t="s">
        <v>175</v>
      </c>
      <c r="AW258" s="15" t="s">
        <v>33</v>
      </c>
      <c r="AX258" s="15" t="s">
        <v>79</v>
      </c>
      <c r="AY258" s="256" t="s">
        <v>166</v>
      </c>
    </row>
    <row r="259" s="2" customFormat="1" ht="16.5" customHeight="1">
      <c r="A259" s="40"/>
      <c r="B259" s="41"/>
      <c r="C259" s="257" t="s">
        <v>359</v>
      </c>
      <c r="D259" s="257" t="s">
        <v>260</v>
      </c>
      <c r="E259" s="258" t="s">
        <v>1443</v>
      </c>
      <c r="F259" s="259" t="s">
        <v>1444</v>
      </c>
      <c r="G259" s="260" t="s">
        <v>332</v>
      </c>
      <c r="H259" s="261">
        <v>2</v>
      </c>
      <c r="I259" s="262"/>
      <c r="J259" s="263">
        <f>ROUND(I259*H259,2)</f>
        <v>0</v>
      </c>
      <c r="K259" s="259" t="s">
        <v>174</v>
      </c>
      <c r="L259" s="264"/>
      <c r="M259" s="265" t="s">
        <v>19</v>
      </c>
      <c r="N259" s="266" t="s">
        <v>42</v>
      </c>
      <c r="O259" s="86"/>
      <c r="P259" s="215">
        <f>O259*H259</f>
        <v>0</v>
      </c>
      <c r="Q259" s="215">
        <v>0.00022000000000000001</v>
      </c>
      <c r="R259" s="215">
        <f>Q259*H259</f>
        <v>0.00044000000000000002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267</v>
      </c>
      <c r="AT259" s="217" t="s">
        <v>260</v>
      </c>
      <c r="AU259" s="217" t="s">
        <v>79</v>
      </c>
      <c r="AY259" s="19" t="s">
        <v>166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79</v>
      </c>
      <c r="BK259" s="218">
        <f>ROUND(I259*H259,2)</f>
        <v>0</v>
      </c>
      <c r="BL259" s="19" t="s">
        <v>208</v>
      </c>
      <c r="BM259" s="217" t="s">
        <v>362</v>
      </c>
    </row>
    <row r="260" s="14" customFormat="1">
      <c r="A260" s="14"/>
      <c r="B260" s="235"/>
      <c r="C260" s="236"/>
      <c r="D260" s="226" t="s">
        <v>178</v>
      </c>
      <c r="E260" s="237" t="s">
        <v>19</v>
      </c>
      <c r="F260" s="238" t="s">
        <v>1445</v>
      </c>
      <c r="G260" s="236"/>
      <c r="H260" s="239">
        <v>2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178</v>
      </c>
      <c r="AU260" s="245" t="s">
        <v>79</v>
      </c>
      <c r="AV260" s="14" t="s">
        <v>81</v>
      </c>
      <c r="AW260" s="14" t="s">
        <v>33</v>
      </c>
      <c r="AX260" s="14" t="s">
        <v>71</v>
      </c>
      <c r="AY260" s="245" t="s">
        <v>166</v>
      </c>
    </row>
    <row r="261" s="15" customFormat="1">
      <c r="A261" s="15"/>
      <c r="B261" s="246"/>
      <c r="C261" s="247"/>
      <c r="D261" s="226" t="s">
        <v>178</v>
      </c>
      <c r="E261" s="248" t="s">
        <v>19</v>
      </c>
      <c r="F261" s="249" t="s">
        <v>183</v>
      </c>
      <c r="G261" s="247"/>
      <c r="H261" s="250">
        <v>2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6" t="s">
        <v>178</v>
      </c>
      <c r="AU261" s="256" t="s">
        <v>79</v>
      </c>
      <c r="AV261" s="15" t="s">
        <v>175</v>
      </c>
      <c r="AW261" s="15" t="s">
        <v>33</v>
      </c>
      <c r="AX261" s="15" t="s">
        <v>79</v>
      </c>
      <c r="AY261" s="256" t="s">
        <v>166</v>
      </c>
    </row>
    <row r="262" s="2" customFormat="1" ht="16.5" customHeight="1">
      <c r="A262" s="40"/>
      <c r="B262" s="41"/>
      <c r="C262" s="206" t="s">
        <v>267</v>
      </c>
      <c r="D262" s="206" t="s">
        <v>170</v>
      </c>
      <c r="E262" s="207" t="s">
        <v>1446</v>
      </c>
      <c r="F262" s="208" t="s">
        <v>1447</v>
      </c>
      <c r="G262" s="209" t="s">
        <v>326</v>
      </c>
      <c r="H262" s="210">
        <v>1</v>
      </c>
      <c r="I262" s="211"/>
      <c r="J262" s="212">
        <f>ROUND(I262*H262,2)</f>
        <v>0</v>
      </c>
      <c r="K262" s="208" t="s">
        <v>174</v>
      </c>
      <c r="L262" s="46"/>
      <c r="M262" s="213" t="s">
        <v>19</v>
      </c>
      <c r="N262" s="214" t="s">
        <v>42</v>
      </c>
      <c r="O262" s="86"/>
      <c r="P262" s="215">
        <f>O262*H262</f>
        <v>0</v>
      </c>
      <c r="Q262" s="215">
        <v>0.00183914</v>
      </c>
      <c r="R262" s="215">
        <f>Q262*H262</f>
        <v>0.00183914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208</v>
      </c>
      <c r="AT262" s="217" t="s">
        <v>170</v>
      </c>
      <c r="AU262" s="217" t="s">
        <v>79</v>
      </c>
      <c r="AY262" s="19" t="s">
        <v>166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79</v>
      </c>
      <c r="BK262" s="218">
        <f>ROUND(I262*H262,2)</f>
        <v>0</v>
      </c>
      <c r="BL262" s="19" t="s">
        <v>208</v>
      </c>
      <c r="BM262" s="217" t="s">
        <v>368</v>
      </c>
    </row>
    <row r="263" s="2" customFormat="1">
      <c r="A263" s="40"/>
      <c r="B263" s="41"/>
      <c r="C263" s="42"/>
      <c r="D263" s="219" t="s">
        <v>176</v>
      </c>
      <c r="E263" s="42"/>
      <c r="F263" s="220" t="s">
        <v>1448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176</v>
      </c>
      <c r="AU263" s="19" t="s">
        <v>79</v>
      </c>
    </row>
    <row r="264" s="13" customFormat="1">
      <c r="A264" s="13"/>
      <c r="B264" s="224"/>
      <c r="C264" s="225"/>
      <c r="D264" s="226" t="s">
        <v>178</v>
      </c>
      <c r="E264" s="227" t="s">
        <v>19</v>
      </c>
      <c r="F264" s="228" t="s">
        <v>1367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178</v>
      </c>
      <c r="AU264" s="234" t="s">
        <v>79</v>
      </c>
      <c r="AV264" s="13" t="s">
        <v>79</v>
      </c>
      <c r="AW264" s="13" t="s">
        <v>33</v>
      </c>
      <c r="AX264" s="13" t="s">
        <v>71</v>
      </c>
      <c r="AY264" s="234" t="s">
        <v>166</v>
      </c>
    </row>
    <row r="265" s="13" customFormat="1">
      <c r="A265" s="13"/>
      <c r="B265" s="224"/>
      <c r="C265" s="225"/>
      <c r="D265" s="226" t="s">
        <v>178</v>
      </c>
      <c r="E265" s="227" t="s">
        <v>19</v>
      </c>
      <c r="F265" s="228" t="s">
        <v>1371</v>
      </c>
      <c r="G265" s="225"/>
      <c r="H265" s="227" t="s">
        <v>19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178</v>
      </c>
      <c r="AU265" s="234" t="s">
        <v>79</v>
      </c>
      <c r="AV265" s="13" t="s">
        <v>79</v>
      </c>
      <c r="AW265" s="13" t="s">
        <v>33</v>
      </c>
      <c r="AX265" s="13" t="s">
        <v>71</v>
      </c>
      <c r="AY265" s="234" t="s">
        <v>166</v>
      </c>
    </row>
    <row r="266" s="13" customFormat="1">
      <c r="A266" s="13"/>
      <c r="B266" s="224"/>
      <c r="C266" s="225"/>
      <c r="D266" s="226" t="s">
        <v>178</v>
      </c>
      <c r="E266" s="227" t="s">
        <v>19</v>
      </c>
      <c r="F266" s="228" t="s">
        <v>181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178</v>
      </c>
      <c r="AU266" s="234" t="s">
        <v>79</v>
      </c>
      <c r="AV266" s="13" t="s">
        <v>79</v>
      </c>
      <c r="AW266" s="13" t="s">
        <v>33</v>
      </c>
      <c r="AX266" s="13" t="s">
        <v>71</v>
      </c>
      <c r="AY266" s="234" t="s">
        <v>166</v>
      </c>
    </row>
    <row r="267" s="14" customFormat="1">
      <c r="A267" s="14"/>
      <c r="B267" s="235"/>
      <c r="C267" s="236"/>
      <c r="D267" s="226" t="s">
        <v>178</v>
      </c>
      <c r="E267" s="237" t="s">
        <v>19</v>
      </c>
      <c r="F267" s="238" t="s">
        <v>79</v>
      </c>
      <c r="G267" s="236"/>
      <c r="H267" s="239">
        <v>1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178</v>
      </c>
      <c r="AU267" s="245" t="s">
        <v>79</v>
      </c>
      <c r="AV267" s="14" t="s">
        <v>81</v>
      </c>
      <c r="AW267" s="14" t="s">
        <v>33</v>
      </c>
      <c r="AX267" s="14" t="s">
        <v>71</v>
      </c>
      <c r="AY267" s="245" t="s">
        <v>166</v>
      </c>
    </row>
    <row r="268" s="15" customFormat="1">
      <c r="A268" s="15"/>
      <c r="B268" s="246"/>
      <c r="C268" s="247"/>
      <c r="D268" s="226" t="s">
        <v>178</v>
      </c>
      <c r="E268" s="248" t="s">
        <v>19</v>
      </c>
      <c r="F268" s="249" t="s">
        <v>183</v>
      </c>
      <c r="G268" s="247"/>
      <c r="H268" s="250">
        <v>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6" t="s">
        <v>178</v>
      </c>
      <c r="AU268" s="256" t="s">
        <v>79</v>
      </c>
      <c r="AV268" s="15" t="s">
        <v>175</v>
      </c>
      <c r="AW268" s="15" t="s">
        <v>33</v>
      </c>
      <c r="AX268" s="15" t="s">
        <v>79</v>
      </c>
      <c r="AY268" s="256" t="s">
        <v>166</v>
      </c>
    </row>
    <row r="269" s="2" customFormat="1" ht="21.75" customHeight="1">
      <c r="A269" s="40"/>
      <c r="B269" s="41"/>
      <c r="C269" s="206" t="s">
        <v>373</v>
      </c>
      <c r="D269" s="206" t="s">
        <v>170</v>
      </c>
      <c r="E269" s="207" t="s">
        <v>1449</v>
      </c>
      <c r="F269" s="208" t="s">
        <v>1450</v>
      </c>
      <c r="G269" s="209" t="s">
        <v>339</v>
      </c>
      <c r="H269" s="210">
        <v>2</v>
      </c>
      <c r="I269" s="211"/>
      <c r="J269" s="212">
        <f>ROUND(I269*H269,2)</f>
        <v>0</v>
      </c>
      <c r="K269" s="208" t="s">
        <v>174</v>
      </c>
      <c r="L269" s="46"/>
      <c r="M269" s="213" t="s">
        <v>19</v>
      </c>
      <c r="N269" s="214" t="s">
        <v>42</v>
      </c>
      <c r="O269" s="86"/>
      <c r="P269" s="215">
        <f>O269*H269</f>
        <v>0</v>
      </c>
      <c r="Q269" s="215">
        <v>0.0001911495</v>
      </c>
      <c r="R269" s="215">
        <f>Q269*H269</f>
        <v>0.00038229900000000001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208</v>
      </c>
      <c r="AT269" s="217" t="s">
        <v>170</v>
      </c>
      <c r="AU269" s="217" t="s">
        <v>79</v>
      </c>
      <c r="AY269" s="19" t="s">
        <v>166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79</v>
      </c>
      <c r="BK269" s="218">
        <f>ROUND(I269*H269,2)</f>
        <v>0</v>
      </c>
      <c r="BL269" s="19" t="s">
        <v>208</v>
      </c>
      <c r="BM269" s="217" t="s">
        <v>376</v>
      </c>
    </row>
    <row r="270" s="2" customFormat="1">
      <c r="A270" s="40"/>
      <c r="B270" s="41"/>
      <c r="C270" s="42"/>
      <c r="D270" s="219" t="s">
        <v>176</v>
      </c>
      <c r="E270" s="42"/>
      <c r="F270" s="220" t="s">
        <v>1451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176</v>
      </c>
      <c r="AU270" s="19" t="s">
        <v>79</v>
      </c>
    </row>
    <row r="271" s="2" customFormat="1" ht="16.5" customHeight="1">
      <c r="A271" s="40"/>
      <c r="B271" s="41"/>
      <c r="C271" s="257" t="s">
        <v>272</v>
      </c>
      <c r="D271" s="257" t="s">
        <v>260</v>
      </c>
      <c r="E271" s="258" t="s">
        <v>1452</v>
      </c>
      <c r="F271" s="259" t="s">
        <v>1453</v>
      </c>
      <c r="G271" s="260" t="s">
        <v>339</v>
      </c>
      <c r="H271" s="261">
        <v>2</v>
      </c>
      <c r="I271" s="262"/>
      <c r="J271" s="263">
        <f>ROUND(I271*H271,2)</f>
        <v>0</v>
      </c>
      <c r="K271" s="259" t="s">
        <v>19</v>
      </c>
      <c r="L271" s="264"/>
      <c r="M271" s="265" t="s">
        <v>19</v>
      </c>
      <c r="N271" s="266" t="s">
        <v>42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267</v>
      </c>
      <c r="AT271" s="217" t="s">
        <v>260</v>
      </c>
      <c r="AU271" s="217" t="s">
        <v>79</v>
      </c>
      <c r="AY271" s="19" t="s">
        <v>166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79</v>
      </c>
      <c r="BK271" s="218">
        <f>ROUND(I271*H271,2)</f>
        <v>0</v>
      </c>
      <c r="BL271" s="19" t="s">
        <v>208</v>
      </c>
      <c r="BM271" s="217" t="s">
        <v>383</v>
      </c>
    </row>
    <row r="272" s="13" customFormat="1">
      <c r="A272" s="13"/>
      <c r="B272" s="224"/>
      <c r="C272" s="225"/>
      <c r="D272" s="226" t="s">
        <v>178</v>
      </c>
      <c r="E272" s="227" t="s">
        <v>19</v>
      </c>
      <c r="F272" s="228" t="s">
        <v>1367</v>
      </c>
      <c r="G272" s="225"/>
      <c r="H272" s="227" t="s">
        <v>19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178</v>
      </c>
      <c r="AU272" s="234" t="s">
        <v>79</v>
      </c>
      <c r="AV272" s="13" t="s">
        <v>79</v>
      </c>
      <c r="AW272" s="13" t="s">
        <v>33</v>
      </c>
      <c r="AX272" s="13" t="s">
        <v>71</v>
      </c>
      <c r="AY272" s="234" t="s">
        <v>166</v>
      </c>
    </row>
    <row r="273" s="13" customFormat="1">
      <c r="A273" s="13"/>
      <c r="B273" s="224"/>
      <c r="C273" s="225"/>
      <c r="D273" s="226" t="s">
        <v>178</v>
      </c>
      <c r="E273" s="227" t="s">
        <v>19</v>
      </c>
      <c r="F273" s="228" t="s">
        <v>1371</v>
      </c>
      <c r="G273" s="225"/>
      <c r="H273" s="227" t="s">
        <v>19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178</v>
      </c>
      <c r="AU273" s="234" t="s">
        <v>79</v>
      </c>
      <c r="AV273" s="13" t="s">
        <v>79</v>
      </c>
      <c r="AW273" s="13" t="s">
        <v>33</v>
      </c>
      <c r="AX273" s="13" t="s">
        <v>71</v>
      </c>
      <c r="AY273" s="234" t="s">
        <v>166</v>
      </c>
    </row>
    <row r="274" s="13" customFormat="1">
      <c r="A274" s="13"/>
      <c r="B274" s="224"/>
      <c r="C274" s="225"/>
      <c r="D274" s="226" t="s">
        <v>178</v>
      </c>
      <c r="E274" s="227" t="s">
        <v>19</v>
      </c>
      <c r="F274" s="228" t="s">
        <v>181</v>
      </c>
      <c r="G274" s="225"/>
      <c r="H274" s="227" t="s">
        <v>19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178</v>
      </c>
      <c r="AU274" s="234" t="s">
        <v>79</v>
      </c>
      <c r="AV274" s="13" t="s">
        <v>79</v>
      </c>
      <c r="AW274" s="13" t="s">
        <v>33</v>
      </c>
      <c r="AX274" s="13" t="s">
        <v>71</v>
      </c>
      <c r="AY274" s="234" t="s">
        <v>166</v>
      </c>
    </row>
    <row r="275" s="14" customFormat="1">
      <c r="A275" s="14"/>
      <c r="B275" s="235"/>
      <c r="C275" s="236"/>
      <c r="D275" s="226" t="s">
        <v>178</v>
      </c>
      <c r="E275" s="237" t="s">
        <v>19</v>
      </c>
      <c r="F275" s="238" t="s">
        <v>1454</v>
      </c>
      <c r="G275" s="236"/>
      <c r="H275" s="239">
        <v>2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178</v>
      </c>
      <c r="AU275" s="245" t="s">
        <v>79</v>
      </c>
      <c r="AV275" s="14" t="s">
        <v>81</v>
      </c>
      <c r="AW275" s="14" t="s">
        <v>33</v>
      </c>
      <c r="AX275" s="14" t="s">
        <v>71</v>
      </c>
      <c r="AY275" s="245" t="s">
        <v>166</v>
      </c>
    </row>
    <row r="276" s="15" customFormat="1">
      <c r="A276" s="15"/>
      <c r="B276" s="246"/>
      <c r="C276" s="247"/>
      <c r="D276" s="226" t="s">
        <v>178</v>
      </c>
      <c r="E276" s="248" t="s">
        <v>19</v>
      </c>
      <c r="F276" s="249" t="s">
        <v>183</v>
      </c>
      <c r="G276" s="247"/>
      <c r="H276" s="250">
        <v>2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6" t="s">
        <v>178</v>
      </c>
      <c r="AU276" s="256" t="s">
        <v>79</v>
      </c>
      <c r="AV276" s="15" t="s">
        <v>175</v>
      </c>
      <c r="AW276" s="15" t="s">
        <v>33</v>
      </c>
      <c r="AX276" s="15" t="s">
        <v>79</v>
      </c>
      <c r="AY276" s="256" t="s">
        <v>166</v>
      </c>
    </row>
    <row r="277" s="2" customFormat="1" ht="24.15" customHeight="1">
      <c r="A277" s="40"/>
      <c r="B277" s="41"/>
      <c r="C277" s="206" t="s">
        <v>385</v>
      </c>
      <c r="D277" s="206" t="s">
        <v>170</v>
      </c>
      <c r="E277" s="207" t="s">
        <v>1455</v>
      </c>
      <c r="F277" s="208" t="s">
        <v>1456</v>
      </c>
      <c r="G277" s="209" t="s">
        <v>1003</v>
      </c>
      <c r="H277" s="278"/>
      <c r="I277" s="211"/>
      <c r="J277" s="212">
        <f>ROUND(I277*H277,2)</f>
        <v>0</v>
      </c>
      <c r="K277" s="208" t="s">
        <v>174</v>
      </c>
      <c r="L277" s="46"/>
      <c r="M277" s="213" t="s">
        <v>19</v>
      </c>
      <c r="N277" s="214" t="s">
        <v>42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208</v>
      </c>
      <c r="AT277" s="217" t="s">
        <v>170</v>
      </c>
      <c r="AU277" s="217" t="s">
        <v>79</v>
      </c>
      <c r="AY277" s="19" t="s">
        <v>166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79</v>
      </c>
      <c r="BK277" s="218">
        <f>ROUND(I277*H277,2)</f>
        <v>0</v>
      </c>
      <c r="BL277" s="19" t="s">
        <v>208</v>
      </c>
      <c r="BM277" s="217" t="s">
        <v>388</v>
      </c>
    </row>
    <row r="278" s="2" customFormat="1">
      <c r="A278" s="40"/>
      <c r="B278" s="41"/>
      <c r="C278" s="42"/>
      <c r="D278" s="219" t="s">
        <v>176</v>
      </c>
      <c r="E278" s="42"/>
      <c r="F278" s="220" t="s">
        <v>1457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176</v>
      </c>
      <c r="AU278" s="19" t="s">
        <v>79</v>
      </c>
    </row>
    <row r="279" s="12" customFormat="1" ht="25.92" customHeight="1">
      <c r="A279" s="12"/>
      <c r="B279" s="190"/>
      <c r="C279" s="191"/>
      <c r="D279" s="192" t="s">
        <v>70</v>
      </c>
      <c r="E279" s="193" t="s">
        <v>958</v>
      </c>
      <c r="F279" s="193" t="s">
        <v>959</v>
      </c>
      <c r="G279" s="191"/>
      <c r="H279" s="191"/>
      <c r="I279" s="194"/>
      <c r="J279" s="195">
        <f>BK279</f>
        <v>0</v>
      </c>
      <c r="K279" s="191"/>
      <c r="L279" s="196"/>
      <c r="M279" s="197"/>
      <c r="N279" s="198"/>
      <c r="O279" s="198"/>
      <c r="P279" s="199">
        <f>P280</f>
        <v>0</v>
      </c>
      <c r="Q279" s="198"/>
      <c r="R279" s="199">
        <f>R280</f>
        <v>0.00056957000000000004</v>
      </c>
      <c r="S279" s="198"/>
      <c r="T279" s="200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1" t="s">
        <v>81</v>
      </c>
      <c r="AT279" s="202" t="s">
        <v>70</v>
      </c>
      <c r="AU279" s="202" t="s">
        <v>71</v>
      </c>
      <c r="AY279" s="201" t="s">
        <v>166</v>
      </c>
      <c r="BK279" s="203">
        <f>BK280</f>
        <v>0</v>
      </c>
    </row>
    <row r="280" s="12" customFormat="1" ht="22.8" customHeight="1">
      <c r="A280" s="12"/>
      <c r="B280" s="190"/>
      <c r="C280" s="191"/>
      <c r="D280" s="192" t="s">
        <v>70</v>
      </c>
      <c r="E280" s="204" t="s">
        <v>1458</v>
      </c>
      <c r="F280" s="204" t="s">
        <v>1459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SUM(P281:P287)</f>
        <v>0</v>
      </c>
      <c r="Q280" s="198"/>
      <c r="R280" s="199">
        <f>SUM(R281:R287)</f>
        <v>0.00056957000000000004</v>
      </c>
      <c r="S280" s="198"/>
      <c r="T280" s="200">
        <f>SUM(T281:T287)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81</v>
      </c>
      <c r="AT280" s="202" t="s">
        <v>70</v>
      </c>
      <c r="AU280" s="202" t="s">
        <v>79</v>
      </c>
      <c r="AY280" s="201" t="s">
        <v>166</v>
      </c>
      <c r="BK280" s="203">
        <f>SUM(BK281:BK287)</f>
        <v>0</v>
      </c>
    </row>
    <row r="281" s="2" customFormat="1" ht="16.5" customHeight="1">
      <c r="A281" s="40"/>
      <c r="B281" s="41"/>
      <c r="C281" s="206" t="s">
        <v>279</v>
      </c>
      <c r="D281" s="206" t="s">
        <v>170</v>
      </c>
      <c r="E281" s="207" t="s">
        <v>1460</v>
      </c>
      <c r="F281" s="208" t="s">
        <v>1461</v>
      </c>
      <c r="G281" s="209" t="s">
        <v>339</v>
      </c>
      <c r="H281" s="210">
        <v>1</v>
      </c>
      <c r="I281" s="211"/>
      <c r="J281" s="212">
        <f>ROUND(I281*H281,2)</f>
        <v>0</v>
      </c>
      <c r="K281" s="208" t="s">
        <v>174</v>
      </c>
      <c r="L281" s="46"/>
      <c r="M281" s="213" t="s">
        <v>19</v>
      </c>
      <c r="N281" s="214" t="s">
        <v>42</v>
      </c>
      <c r="O281" s="86"/>
      <c r="P281" s="215">
        <f>O281*H281</f>
        <v>0</v>
      </c>
      <c r="Q281" s="215">
        <v>0.00056957000000000004</v>
      </c>
      <c r="R281" s="215">
        <f>Q281*H281</f>
        <v>0.00056957000000000004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208</v>
      </c>
      <c r="AT281" s="217" t="s">
        <v>170</v>
      </c>
      <c r="AU281" s="217" t="s">
        <v>81</v>
      </c>
      <c r="AY281" s="19" t="s">
        <v>166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79</v>
      </c>
      <c r="BK281" s="218">
        <f>ROUND(I281*H281,2)</f>
        <v>0</v>
      </c>
      <c r="BL281" s="19" t="s">
        <v>208</v>
      </c>
      <c r="BM281" s="217" t="s">
        <v>397</v>
      </c>
    </row>
    <row r="282" s="2" customFormat="1">
      <c r="A282" s="40"/>
      <c r="B282" s="41"/>
      <c r="C282" s="42"/>
      <c r="D282" s="219" t="s">
        <v>176</v>
      </c>
      <c r="E282" s="42"/>
      <c r="F282" s="220" t="s">
        <v>1462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176</v>
      </c>
      <c r="AU282" s="19" t="s">
        <v>81</v>
      </c>
    </row>
    <row r="283" s="13" customFormat="1">
      <c r="A283" s="13"/>
      <c r="B283" s="224"/>
      <c r="C283" s="225"/>
      <c r="D283" s="226" t="s">
        <v>178</v>
      </c>
      <c r="E283" s="227" t="s">
        <v>19</v>
      </c>
      <c r="F283" s="228" t="s">
        <v>1367</v>
      </c>
      <c r="G283" s="225"/>
      <c r="H283" s="227" t="s">
        <v>19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178</v>
      </c>
      <c r="AU283" s="234" t="s">
        <v>81</v>
      </c>
      <c r="AV283" s="13" t="s">
        <v>79</v>
      </c>
      <c r="AW283" s="13" t="s">
        <v>33</v>
      </c>
      <c r="AX283" s="13" t="s">
        <v>71</v>
      </c>
      <c r="AY283" s="234" t="s">
        <v>166</v>
      </c>
    </row>
    <row r="284" s="13" customFormat="1">
      <c r="A284" s="13"/>
      <c r="B284" s="224"/>
      <c r="C284" s="225"/>
      <c r="D284" s="226" t="s">
        <v>178</v>
      </c>
      <c r="E284" s="227" t="s">
        <v>19</v>
      </c>
      <c r="F284" s="228" t="s">
        <v>1371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178</v>
      </c>
      <c r="AU284" s="234" t="s">
        <v>81</v>
      </c>
      <c r="AV284" s="13" t="s">
        <v>79</v>
      </c>
      <c r="AW284" s="13" t="s">
        <v>33</v>
      </c>
      <c r="AX284" s="13" t="s">
        <v>71</v>
      </c>
      <c r="AY284" s="234" t="s">
        <v>166</v>
      </c>
    </row>
    <row r="285" s="13" customFormat="1">
      <c r="A285" s="13"/>
      <c r="B285" s="224"/>
      <c r="C285" s="225"/>
      <c r="D285" s="226" t="s">
        <v>178</v>
      </c>
      <c r="E285" s="227" t="s">
        <v>19</v>
      </c>
      <c r="F285" s="228" t="s">
        <v>181</v>
      </c>
      <c r="G285" s="225"/>
      <c r="H285" s="227" t="s">
        <v>19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178</v>
      </c>
      <c r="AU285" s="234" t="s">
        <v>81</v>
      </c>
      <c r="AV285" s="13" t="s">
        <v>79</v>
      </c>
      <c r="AW285" s="13" t="s">
        <v>33</v>
      </c>
      <c r="AX285" s="13" t="s">
        <v>71</v>
      </c>
      <c r="AY285" s="234" t="s">
        <v>166</v>
      </c>
    </row>
    <row r="286" s="14" customFormat="1">
      <c r="A286" s="14"/>
      <c r="B286" s="235"/>
      <c r="C286" s="236"/>
      <c r="D286" s="226" t="s">
        <v>178</v>
      </c>
      <c r="E286" s="237" t="s">
        <v>19</v>
      </c>
      <c r="F286" s="238" t="s">
        <v>1463</v>
      </c>
      <c r="G286" s="236"/>
      <c r="H286" s="239">
        <v>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178</v>
      </c>
      <c r="AU286" s="245" t="s">
        <v>81</v>
      </c>
      <c r="AV286" s="14" t="s">
        <v>81</v>
      </c>
      <c r="AW286" s="14" t="s">
        <v>33</v>
      </c>
      <c r="AX286" s="14" t="s">
        <v>71</v>
      </c>
      <c r="AY286" s="245" t="s">
        <v>166</v>
      </c>
    </row>
    <row r="287" s="15" customFormat="1">
      <c r="A287" s="15"/>
      <c r="B287" s="246"/>
      <c r="C287" s="247"/>
      <c r="D287" s="226" t="s">
        <v>178</v>
      </c>
      <c r="E287" s="248" t="s">
        <v>19</v>
      </c>
      <c r="F287" s="249" t="s">
        <v>183</v>
      </c>
      <c r="G287" s="247"/>
      <c r="H287" s="250">
        <v>1</v>
      </c>
      <c r="I287" s="251"/>
      <c r="J287" s="247"/>
      <c r="K287" s="247"/>
      <c r="L287" s="252"/>
      <c r="M287" s="279"/>
      <c r="N287" s="280"/>
      <c r="O287" s="280"/>
      <c r="P287" s="280"/>
      <c r="Q287" s="280"/>
      <c r="R287" s="280"/>
      <c r="S287" s="280"/>
      <c r="T287" s="28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6" t="s">
        <v>178</v>
      </c>
      <c r="AU287" s="256" t="s">
        <v>81</v>
      </c>
      <c r="AV287" s="15" t="s">
        <v>175</v>
      </c>
      <c r="AW287" s="15" t="s">
        <v>33</v>
      </c>
      <c r="AX287" s="15" t="s">
        <v>79</v>
      </c>
      <c r="AY287" s="256" t="s">
        <v>166</v>
      </c>
    </row>
    <row r="288" s="2" customFormat="1" ht="6.96" customHeight="1">
      <c r="A288" s="40"/>
      <c r="B288" s="61"/>
      <c r="C288" s="62"/>
      <c r="D288" s="62"/>
      <c r="E288" s="62"/>
      <c r="F288" s="62"/>
      <c r="G288" s="62"/>
      <c r="H288" s="62"/>
      <c r="I288" s="62"/>
      <c r="J288" s="62"/>
      <c r="K288" s="62"/>
      <c r="L288" s="46"/>
      <c r="M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</row>
  </sheetData>
  <sheetProtection sheet="1" autoFilter="0" formatColumns="0" formatRows="0" objects="1" scenarios="1" spinCount="100000" saltValue="8kHDPi1nCmSp/H7khVRywiMmVq3F0Atj0JRTCIBzHN88e+GU7Khia2qucAkdkNXmOGX9kYxEIsAFWf4wXIQohw==" hashValue="2VRYzg7LIHbDlxlVjWcN40w8noRT6IHsyDeVrcCWP562F3qp/cvWYOnKza0gzI/kjaQwY64gUGqsbgrqyHYycA==" algorithmName="SHA-512" password="CC35"/>
  <autoFilter ref="C87:K28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7" r:id="rId1" display="https://podminky.urs.cz/item/CS_URS_2023_02/974032132"/>
    <hyperlink ref="F103" r:id="rId2" display="https://podminky.urs.cz/item/CS_URS_2023_02/977151112"/>
    <hyperlink ref="F108" r:id="rId3" display="https://podminky.urs.cz/item/CS_URS_2023_02/977151113"/>
    <hyperlink ref="F113" r:id="rId4" display="https://podminky.urs.cz/item/CS_URS_2023_02/977151121"/>
    <hyperlink ref="F119" r:id="rId5" display="https://podminky.urs.cz/item/CS_URS_2023_02/997002611"/>
    <hyperlink ref="F121" r:id="rId6" display="https://podminky.urs.cz/item/CS_URS_2023_02/997013501"/>
    <hyperlink ref="F123" r:id="rId7" display="https://podminky.urs.cz/item/CS_URS_2023_02/997013509"/>
    <hyperlink ref="F127" r:id="rId8" display="https://podminky.urs.cz/item/CS_URS_2023_02/997013873"/>
    <hyperlink ref="F130" r:id="rId9" display="https://podminky.urs.cz/item/CS_URS_2023_02/721174043"/>
    <hyperlink ref="F142" r:id="rId10" display="https://podminky.urs.cz/item/CS_URS_2023_02/721194105"/>
    <hyperlink ref="F147" r:id="rId11" display="https://podminky.urs.cz/item/CS_URS_2023_02/721274121"/>
    <hyperlink ref="F154" r:id="rId12" display="https://podminky.urs.cz/item/CS_URS_2023_02/721290111"/>
    <hyperlink ref="F159" r:id="rId13" display="https://podminky.urs.cz/item/CS_URS_2023_02/998721201"/>
    <hyperlink ref="F162" r:id="rId14" display="https://podminky.urs.cz/item/CS_URS_2023_02/722174001"/>
    <hyperlink ref="F170" r:id="rId15" display="https://podminky.urs.cz/item/CS_URS_2023_02/722174002"/>
    <hyperlink ref="F178" r:id="rId16" display="https://podminky.urs.cz/item/CS_URS_2023_02/722181221"/>
    <hyperlink ref="F187" r:id="rId17" display="https://podminky.urs.cz/item/CS_URS_2023_02/722190401"/>
    <hyperlink ref="F196" r:id="rId18" display="https://podminky.urs.cz/item/CS_URS_2023_02/722230102"/>
    <hyperlink ref="F203" r:id="rId19" display="https://podminky.urs.cz/item/CS_URS_2023_02/722231141"/>
    <hyperlink ref="F211" r:id="rId20" display="https://podminky.urs.cz/item/CS_URS_2023_02/722232062"/>
    <hyperlink ref="F228" r:id="rId21" display="https://podminky.urs.cz/item/CS_URS_2023_02/722290234"/>
    <hyperlink ref="F236" r:id="rId22" display="https://podminky.urs.cz/item/CS_URS_2023_02/998722201"/>
    <hyperlink ref="F239" r:id="rId23" display="https://podminky.urs.cz/item/CS_URS_2023_02/725211602"/>
    <hyperlink ref="F253" r:id="rId24" display="https://podminky.urs.cz/item/CS_URS_2023_02/725813111"/>
    <hyperlink ref="F263" r:id="rId25" display="https://podminky.urs.cz/item/CS_URS_2023_02/725822613"/>
    <hyperlink ref="F270" r:id="rId26" display="https://podminky.urs.cz/item/CS_URS_2023_02/725869218"/>
    <hyperlink ref="F278" r:id="rId27" display="https://podminky.urs.cz/item/CS_URS_2023_02/998725201"/>
    <hyperlink ref="F282" r:id="rId28" display="https://podminky.urs.cz/item/CS_URS_2023_02/7342927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1464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ROUND((SUM(BE93:BE272)),  2)</f>
        <v>0</v>
      </c>
      <c r="G33" s="40"/>
      <c r="H33" s="40"/>
      <c r="I33" s="150">
        <v>0.20999999999999999</v>
      </c>
      <c r="J33" s="149">
        <f>ROUND(((SUM(BE93:BE272))*I33),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ROUND((SUM(BF93:BF272)),  2)</f>
        <v>0</v>
      </c>
      <c r="G34" s="40"/>
      <c r="H34" s="40"/>
      <c r="I34" s="150">
        <v>0.14999999999999999</v>
      </c>
      <c r="J34" s="149">
        <f>ROUND(((SUM(BF93:BF272))*I34),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ROUND((SUM(BG93:BG272)),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ROUND((SUM(BH93:BH272)),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ROUND((SUM(BI93:BI272)),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D1_01_3 - Topení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121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136</v>
      </c>
      <c r="E62" s="170"/>
      <c r="F62" s="170"/>
      <c r="G62" s="170"/>
      <c r="H62" s="170"/>
      <c r="I62" s="170"/>
      <c r="J62" s="171">
        <f>J99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1465</v>
      </c>
      <c r="E63" s="176"/>
      <c r="F63" s="176"/>
      <c r="G63" s="176"/>
      <c r="H63" s="176"/>
      <c r="I63" s="176"/>
      <c r="J63" s="177">
        <f>J100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1466</v>
      </c>
      <c r="E64" s="176"/>
      <c r="F64" s="176"/>
      <c r="G64" s="176"/>
      <c r="H64" s="176"/>
      <c r="I64" s="176"/>
      <c r="J64" s="177">
        <f>J105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1467</v>
      </c>
      <c r="E65" s="176"/>
      <c r="F65" s="176"/>
      <c r="G65" s="176"/>
      <c r="H65" s="176"/>
      <c r="I65" s="176"/>
      <c r="J65" s="177">
        <f>J124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1468</v>
      </c>
      <c r="E66" s="176"/>
      <c r="F66" s="176"/>
      <c r="G66" s="176"/>
      <c r="H66" s="176"/>
      <c r="I66" s="176"/>
      <c r="J66" s="177">
        <f>J136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1469</v>
      </c>
      <c r="E67" s="176"/>
      <c r="F67" s="176"/>
      <c r="G67" s="176"/>
      <c r="H67" s="176"/>
      <c r="I67" s="176"/>
      <c r="J67" s="177">
        <f>J149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1334</v>
      </c>
      <c r="E68" s="176"/>
      <c r="F68" s="176"/>
      <c r="G68" s="176"/>
      <c r="H68" s="176"/>
      <c r="I68" s="176"/>
      <c r="J68" s="177">
        <f>J187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1470</v>
      </c>
      <c r="E69" s="176"/>
      <c r="F69" s="176"/>
      <c r="G69" s="176"/>
      <c r="H69" s="176"/>
      <c r="I69" s="176"/>
      <c r="J69" s="177">
        <f>J206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1471</v>
      </c>
      <c r="E70" s="176"/>
      <c r="F70" s="176"/>
      <c r="G70" s="176"/>
      <c r="H70" s="176"/>
      <c r="I70" s="176"/>
      <c r="J70" s="177">
        <f>J230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1472</v>
      </c>
      <c r="E71" s="176"/>
      <c r="F71" s="176"/>
      <c r="G71" s="176"/>
      <c r="H71" s="176"/>
      <c r="I71" s="176"/>
      <c r="J71" s="177">
        <f>J240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1473</v>
      </c>
      <c r="E72" s="170"/>
      <c r="F72" s="170"/>
      <c r="G72" s="170"/>
      <c r="H72" s="170"/>
      <c r="I72" s="170"/>
      <c r="J72" s="171">
        <f>J261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3"/>
      <c r="C73" s="174"/>
      <c r="D73" s="175" t="s">
        <v>1474</v>
      </c>
      <c r="E73" s="176"/>
      <c r="F73" s="176"/>
      <c r="G73" s="176"/>
      <c r="H73" s="176"/>
      <c r="I73" s="176"/>
      <c r="J73" s="177">
        <f>J262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151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Rybniště Areál TO - oprava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107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D1_01_3 - Topení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 </v>
      </c>
      <c r="G87" s="42"/>
      <c r="H87" s="42"/>
      <c r="I87" s="34" t="s">
        <v>23</v>
      </c>
      <c r="J87" s="74" t="str">
        <f>IF(J12="","",J12)</f>
        <v>13. 10. 2023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Správa železnic, státní organizace</v>
      </c>
      <c r="G89" s="42"/>
      <c r="H89" s="42"/>
      <c r="I89" s="34" t="s">
        <v>32</v>
      </c>
      <c r="J89" s="38" t="str">
        <f>E21</f>
        <v xml:space="preserve"> 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30</v>
      </c>
      <c r="D90" s="42"/>
      <c r="E90" s="42"/>
      <c r="F90" s="29" t="str">
        <f>IF(E18="","",E18)</f>
        <v>Vyplň údaj</v>
      </c>
      <c r="G90" s="42"/>
      <c r="H90" s="42"/>
      <c r="I90" s="34" t="s">
        <v>34</v>
      </c>
      <c r="J90" s="38" t="str">
        <f>E24</f>
        <v xml:space="preserve"> 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152</v>
      </c>
      <c r="D92" s="182" t="s">
        <v>56</v>
      </c>
      <c r="E92" s="182" t="s">
        <v>52</v>
      </c>
      <c r="F92" s="182" t="s">
        <v>53</v>
      </c>
      <c r="G92" s="182" t="s">
        <v>153</v>
      </c>
      <c r="H92" s="182" t="s">
        <v>154</v>
      </c>
      <c r="I92" s="182" t="s">
        <v>155</v>
      </c>
      <c r="J92" s="182" t="s">
        <v>111</v>
      </c>
      <c r="K92" s="183" t="s">
        <v>156</v>
      </c>
      <c r="L92" s="184"/>
      <c r="M92" s="94" t="s">
        <v>19</v>
      </c>
      <c r="N92" s="95" t="s">
        <v>41</v>
      </c>
      <c r="O92" s="95" t="s">
        <v>157</v>
      </c>
      <c r="P92" s="95" t="s">
        <v>158</v>
      </c>
      <c r="Q92" s="95" t="s">
        <v>159</v>
      </c>
      <c r="R92" s="95" t="s">
        <v>160</v>
      </c>
      <c r="S92" s="95" t="s">
        <v>161</v>
      </c>
      <c r="T92" s="96" t="s">
        <v>162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163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P94+P99+P261</f>
        <v>0</v>
      </c>
      <c r="Q93" s="98"/>
      <c r="R93" s="187">
        <f>R94+R99+R261</f>
        <v>0.13780272259999998</v>
      </c>
      <c r="S93" s="98"/>
      <c r="T93" s="188">
        <f>T94+T99+T261</f>
        <v>0.20000000000000001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112</v>
      </c>
      <c r="BK93" s="189">
        <f>BK94+BK99+BK261</f>
        <v>0</v>
      </c>
    </row>
    <row r="94" s="12" customFormat="1" ht="25.92" customHeight="1">
      <c r="A94" s="12"/>
      <c r="B94" s="190"/>
      <c r="C94" s="191"/>
      <c r="D94" s="192" t="s">
        <v>70</v>
      </c>
      <c r="E94" s="193" t="s">
        <v>164</v>
      </c>
      <c r="F94" s="193" t="s">
        <v>165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</f>
        <v>0</v>
      </c>
      <c r="Q94" s="198"/>
      <c r="R94" s="199">
        <f>R95</f>
        <v>0</v>
      </c>
      <c r="S94" s="198"/>
      <c r="T94" s="20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79</v>
      </c>
      <c r="AT94" s="202" t="s">
        <v>70</v>
      </c>
      <c r="AU94" s="202" t="s">
        <v>71</v>
      </c>
      <c r="AY94" s="201" t="s">
        <v>166</v>
      </c>
      <c r="BK94" s="203">
        <f>BK95</f>
        <v>0</v>
      </c>
    </row>
    <row r="95" s="12" customFormat="1" ht="22.8" customHeight="1">
      <c r="A95" s="12"/>
      <c r="B95" s="190"/>
      <c r="C95" s="191"/>
      <c r="D95" s="192" t="s">
        <v>70</v>
      </c>
      <c r="E95" s="204" t="s">
        <v>188</v>
      </c>
      <c r="F95" s="204" t="s">
        <v>311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SUM(P96:P98)</f>
        <v>0</v>
      </c>
      <c r="Q95" s="198"/>
      <c r="R95" s="199">
        <f>SUM(R96:R98)</f>
        <v>0</v>
      </c>
      <c r="S95" s="198"/>
      <c r="T95" s="20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79</v>
      </c>
      <c r="AT95" s="202" t="s">
        <v>70</v>
      </c>
      <c r="AU95" s="202" t="s">
        <v>79</v>
      </c>
      <c r="AY95" s="201" t="s">
        <v>166</v>
      </c>
      <c r="BK95" s="203">
        <f>SUM(BK96:BK98)</f>
        <v>0</v>
      </c>
    </row>
    <row r="96" s="2" customFormat="1" ht="16.5" customHeight="1">
      <c r="A96" s="40"/>
      <c r="B96" s="41"/>
      <c r="C96" s="206" t="s">
        <v>79</v>
      </c>
      <c r="D96" s="206" t="s">
        <v>170</v>
      </c>
      <c r="E96" s="207" t="s">
        <v>1335</v>
      </c>
      <c r="F96" s="208" t="s">
        <v>1336</v>
      </c>
      <c r="G96" s="209" t="s">
        <v>199</v>
      </c>
      <c r="H96" s="210">
        <v>2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42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175</v>
      </c>
      <c r="AT96" s="217" t="s">
        <v>170</v>
      </c>
      <c r="AU96" s="217" t="s">
        <v>81</v>
      </c>
      <c r="AY96" s="19" t="s">
        <v>166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79</v>
      </c>
      <c r="BK96" s="218">
        <f>ROUND(I96*H96,2)</f>
        <v>0</v>
      </c>
      <c r="BL96" s="19" t="s">
        <v>175</v>
      </c>
      <c r="BM96" s="217" t="s">
        <v>81</v>
      </c>
    </row>
    <row r="97" s="14" customFormat="1">
      <c r="A97" s="14"/>
      <c r="B97" s="235"/>
      <c r="C97" s="236"/>
      <c r="D97" s="226" t="s">
        <v>178</v>
      </c>
      <c r="E97" s="237" t="s">
        <v>19</v>
      </c>
      <c r="F97" s="238" t="s">
        <v>1475</v>
      </c>
      <c r="G97" s="236"/>
      <c r="H97" s="239">
        <v>2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178</v>
      </c>
      <c r="AU97" s="245" t="s">
        <v>81</v>
      </c>
      <c r="AV97" s="14" t="s">
        <v>81</v>
      </c>
      <c r="AW97" s="14" t="s">
        <v>33</v>
      </c>
      <c r="AX97" s="14" t="s">
        <v>71</v>
      </c>
      <c r="AY97" s="245" t="s">
        <v>166</v>
      </c>
    </row>
    <row r="98" s="15" customFormat="1">
      <c r="A98" s="15"/>
      <c r="B98" s="246"/>
      <c r="C98" s="247"/>
      <c r="D98" s="226" t="s">
        <v>178</v>
      </c>
      <c r="E98" s="248" t="s">
        <v>19</v>
      </c>
      <c r="F98" s="249" t="s">
        <v>183</v>
      </c>
      <c r="G98" s="247"/>
      <c r="H98" s="250">
        <v>2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178</v>
      </c>
      <c r="AU98" s="256" t="s">
        <v>81</v>
      </c>
      <c r="AV98" s="15" t="s">
        <v>175</v>
      </c>
      <c r="AW98" s="15" t="s">
        <v>33</v>
      </c>
      <c r="AX98" s="15" t="s">
        <v>79</v>
      </c>
      <c r="AY98" s="256" t="s">
        <v>166</v>
      </c>
    </row>
    <row r="99" s="12" customFormat="1" ht="25.92" customHeight="1">
      <c r="A99" s="12"/>
      <c r="B99" s="190"/>
      <c r="C99" s="191"/>
      <c r="D99" s="192" t="s">
        <v>70</v>
      </c>
      <c r="E99" s="193" t="s">
        <v>958</v>
      </c>
      <c r="F99" s="193" t="s">
        <v>959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P100+P105+P124+P136+P149+P187+P206+P230+P240</f>
        <v>0</v>
      </c>
      <c r="Q99" s="198"/>
      <c r="R99" s="199">
        <f>R100+R105+R124+R136+R149+R187+R206+R230+R240</f>
        <v>0.13780272259999998</v>
      </c>
      <c r="S99" s="198"/>
      <c r="T99" s="200">
        <f>T100+T105+T124+T136+T149+T187+T206+T230+T240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81</v>
      </c>
      <c r="AT99" s="202" t="s">
        <v>70</v>
      </c>
      <c r="AU99" s="202" t="s">
        <v>71</v>
      </c>
      <c r="AY99" s="201" t="s">
        <v>166</v>
      </c>
      <c r="BK99" s="203">
        <f>BK100+BK105+BK124+BK136+BK149+BK187+BK206+BK230+BK240</f>
        <v>0</v>
      </c>
    </row>
    <row r="100" s="12" customFormat="1" ht="22.8" customHeight="1">
      <c r="A100" s="12"/>
      <c r="B100" s="190"/>
      <c r="C100" s="191"/>
      <c r="D100" s="192" t="s">
        <v>70</v>
      </c>
      <c r="E100" s="204" t="s">
        <v>1476</v>
      </c>
      <c r="F100" s="204" t="s">
        <v>1477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SUM(P101:P104)</f>
        <v>0</v>
      </c>
      <c r="Q100" s="198"/>
      <c r="R100" s="199">
        <f>SUM(R101:R104)</f>
        <v>0</v>
      </c>
      <c r="S100" s="198"/>
      <c r="T100" s="200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79</v>
      </c>
      <c r="AT100" s="202" t="s">
        <v>70</v>
      </c>
      <c r="AU100" s="202" t="s">
        <v>79</v>
      </c>
      <c r="AY100" s="201" t="s">
        <v>166</v>
      </c>
      <c r="BK100" s="203">
        <f>SUM(BK101:BK104)</f>
        <v>0</v>
      </c>
    </row>
    <row r="101" s="2" customFormat="1" ht="16.5" customHeight="1">
      <c r="A101" s="40"/>
      <c r="B101" s="41"/>
      <c r="C101" s="206" t="s">
        <v>81</v>
      </c>
      <c r="D101" s="206" t="s">
        <v>170</v>
      </c>
      <c r="E101" s="207" t="s">
        <v>1478</v>
      </c>
      <c r="F101" s="208" t="s">
        <v>1479</v>
      </c>
      <c r="G101" s="209" t="s">
        <v>326</v>
      </c>
      <c r="H101" s="210">
        <v>2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42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175</v>
      </c>
      <c r="AT101" s="217" t="s">
        <v>170</v>
      </c>
      <c r="AU101" s="217" t="s">
        <v>81</v>
      </c>
      <c r="AY101" s="19" t="s">
        <v>166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79</v>
      </c>
      <c r="BK101" s="218">
        <f>ROUND(I101*H101,2)</f>
        <v>0</v>
      </c>
      <c r="BL101" s="19" t="s">
        <v>175</v>
      </c>
      <c r="BM101" s="217" t="s">
        <v>175</v>
      </c>
    </row>
    <row r="102" s="13" customFormat="1">
      <c r="A102" s="13"/>
      <c r="B102" s="224"/>
      <c r="C102" s="225"/>
      <c r="D102" s="226" t="s">
        <v>178</v>
      </c>
      <c r="E102" s="227" t="s">
        <v>19</v>
      </c>
      <c r="F102" s="228" t="s">
        <v>1480</v>
      </c>
      <c r="G102" s="225"/>
      <c r="H102" s="227" t="s">
        <v>19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178</v>
      </c>
      <c r="AU102" s="234" t="s">
        <v>81</v>
      </c>
      <c r="AV102" s="13" t="s">
        <v>79</v>
      </c>
      <c r="AW102" s="13" t="s">
        <v>33</v>
      </c>
      <c r="AX102" s="13" t="s">
        <v>71</v>
      </c>
      <c r="AY102" s="234" t="s">
        <v>166</v>
      </c>
    </row>
    <row r="103" s="14" customFormat="1">
      <c r="A103" s="14"/>
      <c r="B103" s="235"/>
      <c r="C103" s="236"/>
      <c r="D103" s="226" t="s">
        <v>178</v>
      </c>
      <c r="E103" s="237" t="s">
        <v>19</v>
      </c>
      <c r="F103" s="238" t="s">
        <v>1481</v>
      </c>
      <c r="G103" s="236"/>
      <c r="H103" s="239">
        <v>2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178</v>
      </c>
      <c r="AU103" s="245" t="s">
        <v>81</v>
      </c>
      <c r="AV103" s="14" t="s">
        <v>81</v>
      </c>
      <c r="AW103" s="14" t="s">
        <v>33</v>
      </c>
      <c r="AX103" s="14" t="s">
        <v>71</v>
      </c>
      <c r="AY103" s="245" t="s">
        <v>166</v>
      </c>
    </row>
    <row r="104" s="15" customFormat="1">
      <c r="A104" s="15"/>
      <c r="B104" s="246"/>
      <c r="C104" s="247"/>
      <c r="D104" s="226" t="s">
        <v>178</v>
      </c>
      <c r="E104" s="248" t="s">
        <v>19</v>
      </c>
      <c r="F104" s="249" t="s">
        <v>183</v>
      </c>
      <c r="G104" s="247"/>
      <c r="H104" s="250">
        <v>2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178</v>
      </c>
      <c r="AU104" s="256" t="s">
        <v>81</v>
      </c>
      <c r="AV104" s="15" t="s">
        <v>175</v>
      </c>
      <c r="AW104" s="15" t="s">
        <v>33</v>
      </c>
      <c r="AX104" s="15" t="s">
        <v>79</v>
      </c>
      <c r="AY104" s="256" t="s">
        <v>166</v>
      </c>
    </row>
    <row r="105" s="12" customFormat="1" ht="22.8" customHeight="1">
      <c r="A105" s="12"/>
      <c r="B105" s="190"/>
      <c r="C105" s="191"/>
      <c r="D105" s="192" t="s">
        <v>70</v>
      </c>
      <c r="E105" s="204" t="s">
        <v>1387</v>
      </c>
      <c r="F105" s="204" t="s">
        <v>1388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SUM(P106:P123)</f>
        <v>0</v>
      </c>
      <c r="Q105" s="198"/>
      <c r="R105" s="199">
        <f>SUM(R106:R123)</f>
        <v>0.0020374199999999999</v>
      </c>
      <c r="S105" s="198"/>
      <c r="T105" s="200">
        <f>SUM(T106:T123)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81</v>
      </c>
      <c r="AT105" s="202" t="s">
        <v>70</v>
      </c>
      <c r="AU105" s="202" t="s">
        <v>79</v>
      </c>
      <c r="AY105" s="201" t="s">
        <v>166</v>
      </c>
      <c r="BK105" s="203">
        <f>SUM(BK106:BK123)</f>
        <v>0</v>
      </c>
    </row>
    <row r="106" s="2" customFormat="1" ht="16.5" customHeight="1">
      <c r="A106" s="40"/>
      <c r="B106" s="41"/>
      <c r="C106" s="206" t="s">
        <v>188</v>
      </c>
      <c r="D106" s="206" t="s">
        <v>170</v>
      </c>
      <c r="E106" s="207" t="s">
        <v>1482</v>
      </c>
      <c r="F106" s="208" t="s">
        <v>1483</v>
      </c>
      <c r="G106" s="209" t="s">
        <v>339</v>
      </c>
      <c r="H106" s="210">
        <v>3</v>
      </c>
      <c r="I106" s="211"/>
      <c r="J106" s="212">
        <f>ROUND(I106*H106,2)</f>
        <v>0</v>
      </c>
      <c r="K106" s="208" t="s">
        <v>174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0.00033956999999999998</v>
      </c>
      <c r="R106" s="215">
        <f>Q106*H106</f>
        <v>0.0010187099999999999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208</v>
      </c>
      <c r="AT106" s="217" t="s">
        <v>170</v>
      </c>
      <c r="AU106" s="217" t="s">
        <v>81</v>
      </c>
      <c r="AY106" s="19" t="s">
        <v>166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79</v>
      </c>
      <c r="BK106" s="218">
        <f>ROUND(I106*H106,2)</f>
        <v>0</v>
      </c>
      <c r="BL106" s="19" t="s">
        <v>208</v>
      </c>
      <c r="BM106" s="217" t="s">
        <v>191</v>
      </c>
    </row>
    <row r="107" s="2" customFormat="1">
      <c r="A107" s="40"/>
      <c r="B107" s="41"/>
      <c r="C107" s="42"/>
      <c r="D107" s="219" t="s">
        <v>176</v>
      </c>
      <c r="E107" s="42"/>
      <c r="F107" s="220" t="s">
        <v>1484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176</v>
      </c>
      <c r="AU107" s="19" t="s">
        <v>81</v>
      </c>
    </row>
    <row r="108" s="13" customFormat="1">
      <c r="A108" s="13"/>
      <c r="B108" s="224"/>
      <c r="C108" s="225"/>
      <c r="D108" s="226" t="s">
        <v>178</v>
      </c>
      <c r="E108" s="227" t="s">
        <v>19</v>
      </c>
      <c r="F108" s="228" t="s">
        <v>1485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178</v>
      </c>
      <c r="AU108" s="234" t="s">
        <v>81</v>
      </c>
      <c r="AV108" s="13" t="s">
        <v>79</v>
      </c>
      <c r="AW108" s="13" t="s">
        <v>33</v>
      </c>
      <c r="AX108" s="13" t="s">
        <v>71</v>
      </c>
      <c r="AY108" s="234" t="s">
        <v>166</v>
      </c>
    </row>
    <row r="109" s="13" customFormat="1">
      <c r="A109" s="13"/>
      <c r="B109" s="224"/>
      <c r="C109" s="225"/>
      <c r="D109" s="226" t="s">
        <v>178</v>
      </c>
      <c r="E109" s="227" t="s">
        <v>19</v>
      </c>
      <c r="F109" s="228" t="s">
        <v>1486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178</v>
      </c>
      <c r="AU109" s="234" t="s">
        <v>81</v>
      </c>
      <c r="AV109" s="13" t="s">
        <v>79</v>
      </c>
      <c r="AW109" s="13" t="s">
        <v>33</v>
      </c>
      <c r="AX109" s="13" t="s">
        <v>71</v>
      </c>
      <c r="AY109" s="234" t="s">
        <v>166</v>
      </c>
    </row>
    <row r="110" s="14" customFormat="1">
      <c r="A110" s="14"/>
      <c r="B110" s="235"/>
      <c r="C110" s="236"/>
      <c r="D110" s="226" t="s">
        <v>178</v>
      </c>
      <c r="E110" s="237" t="s">
        <v>19</v>
      </c>
      <c r="F110" s="238" t="s">
        <v>188</v>
      </c>
      <c r="G110" s="236"/>
      <c r="H110" s="239">
        <v>3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178</v>
      </c>
      <c r="AU110" s="245" t="s">
        <v>81</v>
      </c>
      <c r="AV110" s="14" t="s">
        <v>81</v>
      </c>
      <c r="AW110" s="14" t="s">
        <v>33</v>
      </c>
      <c r="AX110" s="14" t="s">
        <v>71</v>
      </c>
      <c r="AY110" s="245" t="s">
        <v>166</v>
      </c>
    </row>
    <row r="111" s="15" customFormat="1">
      <c r="A111" s="15"/>
      <c r="B111" s="246"/>
      <c r="C111" s="247"/>
      <c r="D111" s="226" t="s">
        <v>178</v>
      </c>
      <c r="E111" s="248" t="s">
        <v>19</v>
      </c>
      <c r="F111" s="249" t="s">
        <v>183</v>
      </c>
      <c r="G111" s="247"/>
      <c r="H111" s="250">
        <v>3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178</v>
      </c>
      <c r="AU111" s="256" t="s">
        <v>81</v>
      </c>
      <c r="AV111" s="15" t="s">
        <v>175</v>
      </c>
      <c r="AW111" s="15" t="s">
        <v>33</v>
      </c>
      <c r="AX111" s="15" t="s">
        <v>79</v>
      </c>
      <c r="AY111" s="256" t="s">
        <v>166</v>
      </c>
    </row>
    <row r="112" s="2" customFormat="1" ht="21.75" customHeight="1">
      <c r="A112" s="40"/>
      <c r="B112" s="41"/>
      <c r="C112" s="206" t="s">
        <v>175</v>
      </c>
      <c r="D112" s="206" t="s">
        <v>170</v>
      </c>
      <c r="E112" s="207" t="s">
        <v>1412</v>
      </c>
      <c r="F112" s="208" t="s">
        <v>1413</v>
      </c>
      <c r="G112" s="209" t="s">
        <v>339</v>
      </c>
      <c r="H112" s="210">
        <v>2</v>
      </c>
      <c r="I112" s="211"/>
      <c r="J112" s="212">
        <f>ROUND(I112*H112,2)</f>
        <v>0</v>
      </c>
      <c r="K112" s="208" t="s">
        <v>174</v>
      </c>
      <c r="L112" s="46"/>
      <c r="M112" s="213" t="s">
        <v>19</v>
      </c>
      <c r="N112" s="214" t="s">
        <v>42</v>
      </c>
      <c r="O112" s="86"/>
      <c r="P112" s="215">
        <f>O112*H112</f>
        <v>0</v>
      </c>
      <c r="Q112" s="215">
        <v>0.00039957000000000002</v>
      </c>
      <c r="R112" s="215">
        <f>Q112*H112</f>
        <v>0.00079914000000000005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208</v>
      </c>
      <c r="AT112" s="217" t="s">
        <v>170</v>
      </c>
      <c r="AU112" s="217" t="s">
        <v>81</v>
      </c>
      <c r="AY112" s="19" t="s">
        <v>166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79</v>
      </c>
      <c r="BK112" s="218">
        <f>ROUND(I112*H112,2)</f>
        <v>0</v>
      </c>
      <c r="BL112" s="19" t="s">
        <v>208</v>
      </c>
      <c r="BM112" s="217" t="s">
        <v>200</v>
      </c>
    </row>
    <row r="113" s="2" customFormat="1">
      <c r="A113" s="40"/>
      <c r="B113" s="41"/>
      <c r="C113" s="42"/>
      <c r="D113" s="219" t="s">
        <v>176</v>
      </c>
      <c r="E113" s="42"/>
      <c r="F113" s="220" t="s">
        <v>1414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176</v>
      </c>
      <c r="AU113" s="19" t="s">
        <v>81</v>
      </c>
    </row>
    <row r="114" s="13" customFormat="1">
      <c r="A114" s="13"/>
      <c r="B114" s="224"/>
      <c r="C114" s="225"/>
      <c r="D114" s="226" t="s">
        <v>178</v>
      </c>
      <c r="E114" s="227" t="s">
        <v>19</v>
      </c>
      <c r="F114" s="228" t="s">
        <v>1485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178</v>
      </c>
      <c r="AU114" s="234" t="s">
        <v>81</v>
      </c>
      <c r="AV114" s="13" t="s">
        <v>79</v>
      </c>
      <c r="AW114" s="13" t="s">
        <v>33</v>
      </c>
      <c r="AX114" s="13" t="s">
        <v>71</v>
      </c>
      <c r="AY114" s="234" t="s">
        <v>166</v>
      </c>
    </row>
    <row r="115" s="13" customFormat="1">
      <c r="A115" s="13"/>
      <c r="B115" s="224"/>
      <c r="C115" s="225"/>
      <c r="D115" s="226" t="s">
        <v>178</v>
      </c>
      <c r="E115" s="227" t="s">
        <v>19</v>
      </c>
      <c r="F115" s="228" t="s">
        <v>1486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178</v>
      </c>
      <c r="AU115" s="234" t="s">
        <v>81</v>
      </c>
      <c r="AV115" s="13" t="s">
        <v>79</v>
      </c>
      <c r="AW115" s="13" t="s">
        <v>33</v>
      </c>
      <c r="AX115" s="13" t="s">
        <v>71</v>
      </c>
      <c r="AY115" s="234" t="s">
        <v>166</v>
      </c>
    </row>
    <row r="116" s="14" customFormat="1">
      <c r="A116" s="14"/>
      <c r="B116" s="235"/>
      <c r="C116" s="236"/>
      <c r="D116" s="226" t="s">
        <v>178</v>
      </c>
      <c r="E116" s="237" t="s">
        <v>19</v>
      </c>
      <c r="F116" s="238" t="s">
        <v>81</v>
      </c>
      <c r="G116" s="236"/>
      <c r="H116" s="239">
        <v>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178</v>
      </c>
      <c r="AU116" s="245" t="s">
        <v>81</v>
      </c>
      <c r="AV116" s="14" t="s">
        <v>81</v>
      </c>
      <c r="AW116" s="14" t="s">
        <v>33</v>
      </c>
      <c r="AX116" s="14" t="s">
        <v>71</v>
      </c>
      <c r="AY116" s="245" t="s">
        <v>166</v>
      </c>
    </row>
    <row r="117" s="15" customFormat="1">
      <c r="A117" s="15"/>
      <c r="B117" s="246"/>
      <c r="C117" s="247"/>
      <c r="D117" s="226" t="s">
        <v>178</v>
      </c>
      <c r="E117" s="248" t="s">
        <v>19</v>
      </c>
      <c r="F117" s="249" t="s">
        <v>183</v>
      </c>
      <c r="G117" s="247"/>
      <c r="H117" s="250">
        <v>2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178</v>
      </c>
      <c r="AU117" s="256" t="s">
        <v>81</v>
      </c>
      <c r="AV117" s="15" t="s">
        <v>175</v>
      </c>
      <c r="AW117" s="15" t="s">
        <v>33</v>
      </c>
      <c r="AX117" s="15" t="s">
        <v>79</v>
      </c>
      <c r="AY117" s="256" t="s">
        <v>166</v>
      </c>
    </row>
    <row r="118" s="2" customFormat="1" ht="16.5" customHeight="1">
      <c r="A118" s="40"/>
      <c r="B118" s="41"/>
      <c r="C118" s="206" t="s">
        <v>203</v>
      </c>
      <c r="D118" s="206" t="s">
        <v>170</v>
      </c>
      <c r="E118" s="207" t="s">
        <v>1487</v>
      </c>
      <c r="F118" s="208" t="s">
        <v>1488</v>
      </c>
      <c r="G118" s="209" t="s">
        <v>339</v>
      </c>
      <c r="H118" s="210">
        <v>1</v>
      </c>
      <c r="I118" s="211"/>
      <c r="J118" s="212">
        <f>ROUND(I118*H118,2)</f>
        <v>0</v>
      </c>
      <c r="K118" s="208" t="s">
        <v>174</v>
      </c>
      <c r="L118" s="46"/>
      <c r="M118" s="213" t="s">
        <v>19</v>
      </c>
      <c r="N118" s="214" t="s">
        <v>42</v>
      </c>
      <c r="O118" s="86"/>
      <c r="P118" s="215">
        <f>O118*H118</f>
        <v>0</v>
      </c>
      <c r="Q118" s="215">
        <v>0.00021956999999999999</v>
      </c>
      <c r="R118" s="215">
        <f>Q118*H118</f>
        <v>0.00021956999999999999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208</v>
      </c>
      <c r="AT118" s="217" t="s">
        <v>170</v>
      </c>
      <c r="AU118" s="217" t="s">
        <v>81</v>
      </c>
      <c r="AY118" s="19" t="s">
        <v>166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79</v>
      </c>
      <c r="BK118" s="218">
        <f>ROUND(I118*H118,2)</f>
        <v>0</v>
      </c>
      <c r="BL118" s="19" t="s">
        <v>208</v>
      </c>
      <c r="BM118" s="217" t="s">
        <v>206</v>
      </c>
    </row>
    <row r="119" s="2" customFormat="1">
      <c r="A119" s="40"/>
      <c r="B119" s="41"/>
      <c r="C119" s="42"/>
      <c r="D119" s="219" t="s">
        <v>176</v>
      </c>
      <c r="E119" s="42"/>
      <c r="F119" s="220" t="s">
        <v>1489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176</v>
      </c>
      <c r="AU119" s="19" t="s">
        <v>81</v>
      </c>
    </row>
    <row r="120" s="13" customFormat="1">
      <c r="A120" s="13"/>
      <c r="B120" s="224"/>
      <c r="C120" s="225"/>
      <c r="D120" s="226" t="s">
        <v>178</v>
      </c>
      <c r="E120" s="227" t="s">
        <v>19</v>
      </c>
      <c r="F120" s="228" t="s">
        <v>1485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178</v>
      </c>
      <c r="AU120" s="234" t="s">
        <v>81</v>
      </c>
      <c r="AV120" s="13" t="s">
        <v>79</v>
      </c>
      <c r="AW120" s="13" t="s">
        <v>33</v>
      </c>
      <c r="AX120" s="13" t="s">
        <v>71</v>
      </c>
      <c r="AY120" s="234" t="s">
        <v>166</v>
      </c>
    </row>
    <row r="121" s="13" customFormat="1">
      <c r="A121" s="13"/>
      <c r="B121" s="224"/>
      <c r="C121" s="225"/>
      <c r="D121" s="226" t="s">
        <v>178</v>
      </c>
      <c r="E121" s="227" t="s">
        <v>19</v>
      </c>
      <c r="F121" s="228" t="s">
        <v>1486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178</v>
      </c>
      <c r="AU121" s="234" t="s">
        <v>81</v>
      </c>
      <c r="AV121" s="13" t="s">
        <v>79</v>
      </c>
      <c r="AW121" s="13" t="s">
        <v>33</v>
      </c>
      <c r="AX121" s="13" t="s">
        <v>71</v>
      </c>
      <c r="AY121" s="234" t="s">
        <v>166</v>
      </c>
    </row>
    <row r="122" s="14" customFormat="1">
      <c r="A122" s="14"/>
      <c r="B122" s="235"/>
      <c r="C122" s="236"/>
      <c r="D122" s="226" t="s">
        <v>178</v>
      </c>
      <c r="E122" s="237" t="s">
        <v>19</v>
      </c>
      <c r="F122" s="238" t="s">
        <v>79</v>
      </c>
      <c r="G122" s="236"/>
      <c r="H122" s="239">
        <v>1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178</v>
      </c>
      <c r="AU122" s="245" t="s">
        <v>81</v>
      </c>
      <c r="AV122" s="14" t="s">
        <v>81</v>
      </c>
      <c r="AW122" s="14" t="s">
        <v>33</v>
      </c>
      <c r="AX122" s="14" t="s">
        <v>71</v>
      </c>
      <c r="AY122" s="245" t="s">
        <v>166</v>
      </c>
    </row>
    <row r="123" s="15" customFormat="1">
      <c r="A123" s="15"/>
      <c r="B123" s="246"/>
      <c r="C123" s="247"/>
      <c r="D123" s="226" t="s">
        <v>178</v>
      </c>
      <c r="E123" s="248" t="s">
        <v>19</v>
      </c>
      <c r="F123" s="249" t="s">
        <v>183</v>
      </c>
      <c r="G123" s="247"/>
      <c r="H123" s="250">
        <v>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178</v>
      </c>
      <c r="AU123" s="256" t="s">
        <v>81</v>
      </c>
      <c r="AV123" s="15" t="s">
        <v>175</v>
      </c>
      <c r="AW123" s="15" t="s">
        <v>33</v>
      </c>
      <c r="AX123" s="15" t="s">
        <v>79</v>
      </c>
      <c r="AY123" s="256" t="s">
        <v>166</v>
      </c>
    </row>
    <row r="124" s="12" customFormat="1" ht="22.8" customHeight="1">
      <c r="A124" s="12"/>
      <c r="B124" s="190"/>
      <c r="C124" s="191"/>
      <c r="D124" s="192" t="s">
        <v>70</v>
      </c>
      <c r="E124" s="204" t="s">
        <v>1431</v>
      </c>
      <c r="F124" s="204" t="s">
        <v>1432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SUM(P125:P135)</f>
        <v>0</v>
      </c>
      <c r="Q124" s="198"/>
      <c r="R124" s="199">
        <f>SUM(R125:R135)</f>
        <v>0.00013799999999999999</v>
      </c>
      <c r="S124" s="198"/>
      <c r="T124" s="200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81</v>
      </c>
      <c r="AT124" s="202" t="s">
        <v>70</v>
      </c>
      <c r="AU124" s="202" t="s">
        <v>79</v>
      </c>
      <c r="AY124" s="201" t="s">
        <v>166</v>
      </c>
      <c r="BK124" s="203">
        <f>SUM(BK125:BK135)</f>
        <v>0</v>
      </c>
    </row>
    <row r="125" s="2" customFormat="1" ht="16.5" customHeight="1">
      <c r="A125" s="40"/>
      <c r="B125" s="41"/>
      <c r="C125" s="206" t="s">
        <v>191</v>
      </c>
      <c r="D125" s="206" t="s">
        <v>170</v>
      </c>
      <c r="E125" s="207" t="s">
        <v>1490</v>
      </c>
      <c r="F125" s="208" t="s">
        <v>1491</v>
      </c>
      <c r="G125" s="209" t="s">
        <v>326</v>
      </c>
      <c r="H125" s="210">
        <v>5</v>
      </c>
      <c r="I125" s="211"/>
      <c r="J125" s="212">
        <f>ROUND(I125*H125,2)</f>
        <v>0</v>
      </c>
      <c r="K125" s="208" t="s">
        <v>174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2.76E-05</v>
      </c>
      <c r="R125" s="215">
        <f>Q125*H125</f>
        <v>0.00013799999999999999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208</v>
      </c>
      <c r="AT125" s="217" t="s">
        <v>170</v>
      </c>
      <c r="AU125" s="217" t="s">
        <v>81</v>
      </c>
      <c r="AY125" s="19" t="s">
        <v>166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208</v>
      </c>
      <c r="BM125" s="217" t="s">
        <v>212</v>
      </c>
    </row>
    <row r="126" s="2" customFormat="1">
      <c r="A126" s="40"/>
      <c r="B126" s="41"/>
      <c r="C126" s="42"/>
      <c r="D126" s="219" t="s">
        <v>176</v>
      </c>
      <c r="E126" s="42"/>
      <c r="F126" s="220" t="s">
        <v>1492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176</v>
      </c>
      <c r="AU126" s="19" t="s">
        <v>81</v>
      </c>
    </row>
    <row r="127" s="13" customFormat="1">
      <c r="A127" s="13"/>
      <c r="B127" s="224"/>
      <c r="C127" s="225"/>
      <c r="D127" s="226" t="s">
        <v>178</v>
      </c>
      <c r="E127" s="227" t="s">
        <v>19</v>
      </c>
      <c r="F127" s="228" t="s">
        <v>1485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178</v>
      </c>
      <c r="AU127" s="234" t="s">
        <v>81</v>
      </c>
      <c r="AV127" s="13" t="s">
        <v>79</v>
      </c>
      <c r="AW127" s="13" t="s">
        <v>33</v>
      </c>
      <c r="AX127" s="13" t="s">
        <v>71</v>
      </c>
      <c r="AY127" s="234" t="s">
        <v>166</v>
      </c>
    </row>
    <row r="128" s="13" customFormat="1">
      <c r="A128" s="13"/>
      <c r="B128" s="224"/>
      <c r="C128" s="225"/>
      <c r="D128" s="226" t="s">
        <v>178</v>
      </c>
      <c r="E128" s="227" t="s">
        <v>19</v>
      </c>
      <c r="F128" s="228" t="s">
        <v>1486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178</v>
      </c>
      <c r="AU128" s="234" t="s">
        <v>81</v>
      </c>
      <c r="AV128" s="13" t="s">
        <v>79</v>
      </c>
      <c r="AW128" s="13" t="s">
        <v>33</v>
      </c>
      <c r="AX128" s="13" t="s">
        <v>71</v>
      </c>
      <c r="AY128" s="234" t="s">
        <v>166</v>
      </c>
    </row>
    <row r="129" s="13" customFormat="1">
      <c r="A129" s="13"/>
      <c r="B129" s="224"/>
      <c r="C129" s="225"/>
      <c r="D129" s="226" t="s">
        <v>178</v>
      </c>
      <c r="E129" s="227" t="s">
        <v>19</v>
      </c>
      <c r="F129" s="228" t="s">
        <v>1493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178</v>
      </c>
      <c r="AU129" s="234" t="s">
        <v>81</v>
      </c>
      <c r="AV129" s="13" t="s">
        <v>79</v>
      </c>
      <c r="AW129" s="13" t="s">
        <v>33</v>
      </c>
      <c r="AX129" s="13" t="s">
        <v>71</v>
      </c>
      <c r="AY129" s="234" t="s">
        <v>166</v>
      </c>
    </row>
    <row r="130" s="13" customFormat="1">
      <c r="A130" s="13"/>
      <c r="B130" s="224"/>
      <c r="C130" s="225"/>
      <c r="D130" s="226" t="s">
        <v>178</v>
      </c>
      <c r="E130" s="227" t="s">
        <v>19</v>
      </c>
      <c r="F130" s="228" t="s">
        <v>181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178</v>
      </c>
      <c r="AU130" s="234" t="s">
        <v>81</v>
      </c>
      <c r="AV130" s="13" t="s">
        <v>79</v>
      </c>
      <c r="AW130" s="13" t="s">
        <v>33</v>
      </c>
      <c r="AX130" s="13" t="s">
        <v>71</v>
      </c>
      <c r="AY130" s="234" t="s">
        <v>166</v>
      </c>
    </row>
    <row r="131" s="13" customFormat="1">
      <c r="A131" s="13"/>
      <c r="B131" s="224"/>
      <c r="C131" s="225"/>
      <c r="D131" s="226" t="s">
        <v>178</v>
      </c>
      <c r="E131" s="227" t="s">
        <v>19</v>
      </c>
      <c r="F131" s="228" t="s">
        <v>1494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178</v>
      </c>
      <c r="AU131" s="234" t="s">
        <v>81</v>
      </c>
      <c r="AV131" s="13" t="s">
        <v>79</v>
      </c>
      <c r="AW131" s="13" t="s">
        <v>33</v>
      </c>
      <c r="AX131" s="13" t="s">
        <v>71</v>
      </c>
      <c r="AY131" s="234" t="s">
        <v>166</v>
      </c>
    </row>
    <row r="132" s="13" customFormat="1">
      <c r="A132" s="13"/>
      <c r="B132" s="224"/>
      <c r="C132" s="225"/>
      <c r="D132" s="226" t="s">
        <v>178</v>
      </c>
      <c r="E132" s="227" t="s">
        <v>19</v>
      </c>
      <c r="F132" s="228" t="s">
        <v>1495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178</v>
      </c>
      <c r="AU132" s="234" t="s">
        <v>81</v>
      </c>
      <c r="AV132" s="13" t="s">
        <v>79</v>
      </c>
      <c r="AW132" s="13" t="s">
        <v>33</v>
      </c>
      <c r="AX132" s="13" t="s">
        <v>71</v>
      </c>
      <c r="AY132" s="234" t="s">
        <v>166</v>
      </c>
    </row>
    <row r="133" s="14" customFormat="1">
      <c r="A133" s="14"/>
      <c r="B133" s="235"/>
      <c r="C133" s="236"/>
      <c r="D133" s="226" t="s">
        <v>178</v>
      </c>
      <c r="E133" s="237" t="s">
        <v>19</v>
      </c>
      <c r="F133" s="238" t="s">
        <v>203</v>
      </c>
      <c r="G133" s="236"/>
      <c r="H133" s="239">
        <v>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178</v>
      </c>
      <c r="AU133" s="245" t="s">
        <v>81</v>
      </c>
      <c r="AV133" s="14" t="s">
        <v>81</v>
      </c>
      <c r="AW133" s="14" t="s">
        <v>33</v>
      </c>
      <c r="AX133" s="14" t="s">
        <v>71</v>
      </c>
      <c r="AY133" s="245" t="s">
        <v>166</v>
      </c>
    </row>
    <row r="134" s="15" customFormat="1">
      <c r="A134" s="15"/>
      <c r="B134" s="246"/>
      <c r="C134" s="247"/>
      <c r="D134" s="226" t="s">
        <v>178</v>
      </c>
      <c r="E134" s="248" t="s">
        <v>19</v>
      </c>
      <c r="F134" s="249" t="s">
        <v>183</v>
      </c>
      <c r="G134" s="247"/>
      <c r="H134" s="250">
        <v>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178</v>
      </c>
      <c r="AU134" s="256" t="s">
        <v>81</v>
      </c>
      <c r="AV134" s="15" t="s">
        <v>175</v>
      </c>
      <c r="AW134" s="15" t="s">
        <v>33</v>
      </c>
      <c r="AX134" s="15" t="s">
        <v>79</v>
      </c>
      <c r="AY134" s="256" t="s">
        <v>166</v>
      </c>
    </row>
    <row r="135" s="2" customFormat="1" ht="16.5" customHeight="1">
      <c r="A135" s="40"/>
      <c r="B135" s="41"/>
      <c r="C135" s="257" t="s">
        <v>215</v>
      </c>
      <c r="D135" s="257" t="s">
        <v>260</v>
      </c>
      <c r="E135" s="258" t="s">
        <v>1496</v>
      </c>
      <c r="F135" s="259" t="s">
        <v>1497</v>
      </c>
      <c r="G135" s="260" t="s">
        <v>339</v>
      </c>
      <c r="H135" s="261">
        <v>5</v>
      </c>
      <c r="I135" s="262"/>
      <c r="J135" s="263">
        <f>ROUND(I135*H135,2)</f>
        <v>0</v>
      </c>
      <c r="K135" s="259" t="s">
        <v>19</v>
      </c>
      <c r="L135" s="264"/>
      <c r="M135" s="265" t="s">
        <v>19</v>
      </c>
      <c r="N135" s="266" t="s">
        <v>42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267</v>
      </c>
      <c r="AT135" s="217" t="s">
        <v>260</v>
      </c>
      <c r="AU135" s="217" t="s">
        <v>81</v>
      </c>
      <c r="AY135" s="19" t="s">
        <v>166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79</v>
      </c>
      <c r="BK135" s="218">
        <f>ROUND(I135*H135,2)</f>
        <v>0</v>
      </c>
      <c r="BL135" s="19" t="s">
        <v>208</v>
      </c>
      <c r="BM135" s="217" t="s">
        <v>218</v>
      </c>
    </row>
    <row r="136" s="12" customFormat="1" ht="22.8" customHeight="1">
      <c r="A136" s="12"/>
      <c r="B136" s="190"/>
      <c r="C136" s="191"/>
      <c r="D136" s="192" t="s">
        <v>70</v>
      </c>
      <c r="E136" s="204" t="s">
        <v>1498</v>
      </c>
      <c r="F136" s="204" t="s">
        <v>1499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SUM(P137:P148)</f>
        <v>0</v>
      </c>
      <c r="Q136" s="198"/>
      <c r="R136" s="199">
        <f>SUM(R137:R148)</f>
        <v>0.064817860000000005</v>
      </c>
      <c r="S136" s="198"/>
      <c r="T136" s="200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81</v>
      </c>
      <c r="AT136" s="202" t="s">
        <v>70</v>
      </c>
      <c r="AU136" s="202" t="s">
        <v>79</v>
      </c>
      <c r="AY136" s="201" t="s">
        <v>166</v>
      </c>
      <c r="BK136" s="203">
        <f>SUM(BK137:BK148)</f>
        <v>0</v>
      </c>
    </row>
    <row r="137" s="2" customFormat="1" ht="24.15" customHeight="1">
      <c r="A137" s="40"/>
      <c r="B137" s="41"/>
      <c r="C137" s="206" t="s">
        <v>200</v>
      </c>
      <c r="D137" s="206" t="s">
        <v>170</v>
      </c>
      <c r="E137" s="207" t="s">
        <v>1500</v>
      </c>
      <c r="F137" s="208" t="s">
        <v>1501</v>
      </c>
      <c r="G137" s="209" t="s">
        <v>326</v>
      </c>
      <c r="H137" s="210">
        <v>1</v>
      </c>
      <c r="I137" s="211"/>
      <c r="J137" s="212">
        <f>ROUND(I137*H137,2)</f>
        <v>0</v>
      </c>
      <c r="K137" s="208" t="s">
        <v>174</v>
      </c>
      <c r="L137" s="46"/>
      <c r="M137" s="213" t="s">
        <v>19</v>
      </c>
      <c r="N137" s="214" t="s">
        <v>42</v>
      </c>
      <c r="O137" s="86"/>
      <c r="P137" s="215">
        <f>O137*H137</f>
        <v>0</v>
      </c>
      <c r="Q137" s="215">
        <v>0.031417859999999999</v>
      </c>
      <c r="R137" s="215">
        <f>Q137*H137</f>
        <v>0.031417859999999999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208</v>
      </c>
      <c r="AT137" s="217" t="s">
        <v>170</v>
      </c>
      <c r="AU137" s="217" t="s">
        <v>81</v>
      </c>
      <c r="AY137" s="19" t="s">
        <v>166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79</v>
      </c>
      <c r="BK137" s="218">
        <f>ROUND(I137*H137,2)</f>
        <v>0</v>
      </c>
      <c r="BL137" s="19" t="s">
        <v>208</v>
      </c>
      <c r="BM137" s="217" t="s">
        <v>208</v>
      </c>
    </row>
    <row r="138" s="2" customFormat="1">
      <c r="A138" s="40"/>
      <c r="B138" s="41"/>
      <c r="C138" s="42"/>
      <c r="D138" s="219" t="s">
        <v>176</v>
      </c>
      <c r="E138" s="42"/>
      <c r="F138" s="220" t="s">
        <v>1502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176</v>
      </c>
      <c r="AU138" s="19" t="s">
        <v>81</v>
      </c>
    </row>
    <row r="139" s="13" customFormat="1">
      <c r="A139" s="13"/>
      <c r="B139" s="224"/>
      <c r="C139" s="225"/>
      <c r="D139" s="226" t="s">
        <v>178</v>
      </c>
      <c r="E139" s="227" t="s">
        <v>19</v>
      </c>
      <c r="F139" s="228" t="s">
        <v>1485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178</v>
      </c>
      <c r="AU139" s="234" t="s">
        <v>81</v>
      </c>
      <c r="AV139" s="13" t="s">
        <v>79</v>
      </c>
      <c r="AW139" s="13" t="s">
        <v>33</v>
      </c>
      <c r="AX139" s="13" t="s">
        <v>71</v>
      </c>
      <c r="AY139" s="234" t="s">
        <v>166</v>
      </c>
    </row>
    <row r="140" s="13" customFormat="1">
      <c r="A140" s="13"/>
      <c r="B140" s="224"/>
      <c r="C140" s="225"/>
      <c r="D140" s="226" t="s">
        <v>178</v>
      </c>
      <c r="E140" s="227" t="s">
        <v>19</v>
      </c>
      <c r="F140" s="228" t="s">
        <v>1486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178</v>
      </c>
      <c r="AU140" s="234" t="s">
        <v>81</v>
      </c>
      <c r="AV140" s="13" t="s">
        <v>79</v>
      </c>
      <c r="AW140" s="13" t="s">
        <v>33</v>
      </c>
      <c r="AX140" s="13" t="s">
        <v>71</v>
      </c>
      <c r="AY140" s="234" t="s">
        <v>166</v>
      </c>
    </row>
    <row r="141" s="13" customFormat="1">
      <c r="A141" s="13"/>
      <c r="B141" s="224"/>
      <c r="C141" s="225"/>
      <c r="D141" s="226" t="s">
        <v>178</v>
      </c>
      <c r="E141" s="227" t="s">
        <v>19</v>
      </c>
      <c r="F141" s="228" t="s">
        <v>1503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178</v>
      </c>
      <c r="AU141" s="234" t="s">
        <v>81</v>
      </c>
      <c r="AV141" s="13" t="s">
        <v>79</v>
      </c>
      <c r="AW141" s="13" t="s">
        <v>33</v>
      </c>
      <c r="AX141" s="13" t="s">
        <v>71</v>
      </c>
      <c r="AY141" s="234" t="s">
        <v>166</v>
      </c>
    </row>
    <row r="142" s="13" customFormat="1">
      <c r="A142" s="13"/>
      <c r="B142" s="224"/>
      <c r="C142" s="225"/>
      <c r="D142" s="226" t="s">
        <v>178</v>
      </c>
      <c r="E142" s="227" t="s">
        <v>19</v>
      </c>
      <c r="F142" s="228" t="s">
        <v>181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178</v>
      </c>
      <c r="AU142" s="234" t="s">
        <v>81</v>
      </c>
      <c r="AV142" s="13" t="s">
        <v>79</v>
      </c>
      <c r="AW142" s="13" t="s">
        <v>33</v>
      </c>
      <c r="AX142" s="13" t="s">
        <v>71</v>
      </c>
      <c r="AY142" s="234" t="s">
        <v>166</v>
      </c>
    </row>
    <row r="143" s="13" customFormat="1">
      <c r="A143" s="13"/>
      <c r="B143" s="224"/>
      <c r="C143" s="225"/>
      <c r="D143" s="226" t="s">
        <v>178</v>
      </c>
      <c r="E143" s="227" t="s">
        <v>19</v>
      </c>
      <c r="F143" s="228" t="s">
        <v>1494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178</v>
      </c>
      <c r="AU143" s="234" t="s">
        <v>81</v>
      </c>
      <c r="AV143" s="13" t="s">
        <v>79</v>
      </c>
      <c r="AW143" s="13" t="s">
        <v>33</v>
      </c>
      <c r="AX143" s="13" t="s">
        <v>71</v>
      </c>
      <c r="AY143" s="234" t="s">
        <v>166</v>
      </c>
    </row>
    <row r="144" s="13" customFormat="1">
      <c r="A144" s="13"/>
      <c r="B144" s="224"/>
      <c r="C144" s="225"/>
      <c r="D144" s="226" t="s">
        <v>178</v>
      </c>
      <c r="E144" s="227" t="s">
        <v>19</v>
      </c>
      <c r="F144" s="228" t="s">
        <v>1504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178</v>
      </c>
      <c r="AU144" s="234" t="s">
        <v>81</v>
      </c>
      <c r="AV144" s="13" t="s">
        <v>79</v>
      </c>
      <c r="AW144" s="13" t="s">
        <v>33</v>
      </c>
      <c r="AX144" s="13" t="s">
        <v>71</v>
      </c>
      <c r="AY144" s="234" t="s">
        <v>166</v>
      </c>
    </row>
    <row r="145" s="13" customFormat="1">
      <c r="A145" s="13"/>
      <c r="B145" s="224"/>
      <c r="C145" s="225"/>
      <c r="D145" s="226" t="s">
        <v>178</v>
      </c>
      <c r="E145" s="227" t="s">
        <v>19</v>
      </c>
      <c r="F145" s="228" t="s">
        <v>1495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178</v>
      </c>
      <c r="AU145" s="234" t="s">
        <v>81</v>
      </c>
      <c r="AV145" s="13" t="s">
        <v>79</v>
      </c>
      <c r="AW145" s="13" t="s">
        <v>33</v>
      </c>
      <c r="AX145" s="13" t="s">
        <v>71</v>
      </c>
      <c r="AY145" s="234" t="s">
        <v>166</v>
      </c>
    </row>
    <row r="146" s="14" customFormat="1">
      <c r="A146" s="14"/>
      <c r="B146" s="235"/>
      <c r="C146" s="236"/>
      <c r="D146" s="226" t="s">
        <v>178</v>
      </c>
      <c r="E146" s="237" t="s">
        <v>19</v>
      </c>
      <c r="F146" s="238" t="s">
        <v>79</v>
      </c>
      <c r="G146" s="236"/>
      <c r="H146" s="239">
        <v>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178</v>
      </c>
      <c r="AU146" s="245" t="s">
        <v>81</v>
      </c>
      <c r="AV146" s="14" t="s">
        <v>81</v>
      </c>
      <c r="AW146" s="14" t="s">
        <v>33</v>
      </c>
      <c r="AX146" s="14" t="s">
        <v>71</v>
      </c>
      <c r="AY146" s="245" t="s">
        <v>166</v>
      </c>
    </row>
    <row r="147" s="15" customFormat="1">
      <c r="A147" s="15"/>
      <c r="B147" s="246"/>
      <c r="C147" s="247"/>
      <c r="D147" s="226" t="s">
        <v>178</v>
      </c>
      <c r="E147" s="248" t="s">
        <v>19</v>
      </c>
      <c r="F147" s="249" t="s">
        <v>183</v>
      </c>
      <c r="G147" s="247"/>
      <c r="H147" s="250">
        <v>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178</v>
      </c>
      <c r="AU147" s="256" t="s">
        <v>81</v>
      </c>
      <c r="AV147" s="15" t="s">
        <v>175</v>
      </c>
      <c r="AW147" s="15" t="s">
        <v>33</v>
      </c>
      <c r="AX147" s="15" t="s">
        <v>79</v>
      </c>
      <c r="AY147" s="256" t="s">
        <v>166</v>
      </c>
    </row>
    <row r="148" s="2" customFormat="1" ht="16.5" customHeight="1">
      <c r="A148" s="40"/>
      <c r="B148" s="41"/>
      <c r="C148" s="257" t="s">
        <v>226</v>
      </c>
      <c r="D148" s="257" t="s">
        <v>260</v>
      </c>
      <c r="E148" s="258" t="s">
        <v>1505</v>
      </c>
      <c r="F148" s="259" t="s">
        <v>1506</v>
      </c>
      <c r="G148" s="260" t="s">
        <v>339</v>
      </c>
      <c r="H148" s="261">
        <v>1</v>
      </c>
      <c r="I148" s="262"/>
      <c r="J148" s="263">
        <f>ROUND(I148*H148,2)</f>
        <v>0</v>
      </c>
      <c r="K148" s="259" t="s">
        <v>174</v>
      </c>
      <c r="L148" s="264"/>
      <c r="M148" s="265" t="s">
        <v>19</v>
      </c>
      <c r="N148" s="266" t="s">
        <v>42</v>
      </c>
      <c r="O148" s="86"/>
      <c r="P148" s="215">
        <f>O148*H148</f>
        <v>0</v>
      </c>
      <c r="Q148" s="215">
        <v>0.033399999999999999</v>
      </c>
      <c r="R148" s="215">
        <f>Q148*H148</f>
        <v>0.033399999999999999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267</v>
      </c>
      <c r="AT148" s="217" t="s">
        <v>260</v>
      </c>
      <c r="AU148" s="217" t="s">
        <v>81</v>
      </c>
      <c r="AY148" s="19" t="s">
        <v>166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208</v>
      </c>
      <c r="BM148" s="217" t="s">
        <v>229</v>
      </c>
    </row>
    <row r="149" s="12" customFormat="1" ht="22.8" customHeight="1">
      <c r="A149" s="12"/>
      <c r="B149" s="190"/>
      <c r="C149" s="191"/>
      <c r="D149" s="192" t="s">
        <v>70</v>
      </c>
      <c r="E149" s="204" t="s">
        <v>1507</v>
      </c>
      <c r="F149" s="204" t="s">
        <v>1508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SUM(P150:P186)</f>
        <v>0</v>
      </c>
      <c r="Q149" s="198"/>
      <c r="R149" s="199">
        <f>SUM(R150:R186)</f>
        <v>0.065868344999999995</v>
      </c>
      <c r="S149" s="198"/>
      <c r="T149" s="200">
        <f>SUM(T150:T186)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81</v>
      </c>
      <c r="AT149" s="202" t="s">
        <v>70</v>
      </c>
      <c r="AU149" s="202" t="s">
        <v>79</v>
      </c>
      <c r="AY149" s="201" t="s">
        <v>166</v>
      </c>
      <c r="BK149" s="203">
        <f>SUM(BK150:BK186)</f>
        <v>0</v>
      </c>
    </row>
    <row r="150" s="2" customFormat="1" ht="16.5" customHeight="1">
      <c r="A150" s="40"/>
      <c r="B150" s="41"/>
      <c r="C150" s="206" t="s">
        <v>206</v>
      </c>
      <c r="D150" s="206" t="s">
        <v>170</v>
      </c>
      <c r="E150" s="207" t="s">
        <v>1509</v>
      </c>
      <c r="F150" s="208" t="s">
        <v>1510</v>
      </c>
      <c r="G150" s="209" t="s">
        <v>332</v>
      </c>
      <c r="H150" s="210">
        <v>44</v>
      </c>
      <c r="I150" s="211"/>
      <c r="J150" s="212">
        <f>ROUND(I150*H150,2)</f>
        <v>0</v>
      </c>
      <c r="K150" s="208" t="s">
        <v>174</v>
      </c>
      <c r="L150" s="46"/>
      <c r="M150" s="213" t="s">
        <v>19</v>
      </c>
      <c r="N150" s="214" t="s">
        <v>42</v>
      </c>
      <c r="O150" s="86"/>
      <c r="P150" s="215">
        <f>O150*H150</f>
        <v>0</v>
      </c>
      <c r="Q150" s="215">
        <v>0.00057593499999999997</v>
      </c>
      <c r="R150" s="215">
        <f>Q150*H150</f>
        <v>0.025341139999999998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208</v>
      </c>
      <c r="AT150" s="217" t="s">
        <v>170</v>
      </c>
      <c r="AU150" s="217" t="s">
        <v>81</v>
      </c>
      <c r="AY150" s="19" t="s">
        <v>166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79</v>
      </c>
      <c r="BK150" s="218">
        <f>ROUND(I150*H150,2)</f>
        <v>0</v>
      </c>
      <c r="BL150" s="19" t="s">
        <v>208</v>
      </c>
      <c r="BM150" s="217" t="s">
        <v>234</v>
      </c>
    </row>
    <row r="151" s="2" customFormat="1">
      <c r="A151" s="40"/>
      <c r="B151" s="41"/>
      <c r="C151" s="42"/>
      <c r="D151" s="219" t="s">
        <v>176</v>
      </c>
      <c r="E151" s="42"/>
      <c r="F151" s="220" t="s">
        <v>1511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176</v>
      </c>
      <c r="AU151" s="19" t="s">
        <v>81</v>
      </c>
    </row>
    <row r="152" s="13" customFormat="1">
      <c r="A152" s="13"/>
      <c r="B152" s="224"/>
      <c r="C152" s="225"/>
      <c r="D152" s="226" t="s">
        <v>178</v>
      </c>
      <c r="E152" s="227" t="s">
        <v>19</v>
      </c>
      <c r="F152" s="228" t="s">
        <v>1485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178</v>
      </c>
      <c r="AU152" s="234" t="s">
        <v>81</v>
      </c>
      <c r="AV152" s="13" t="s">
        <v>79</v>
      </c>
      <c r="AW152" s="13" t="s">
        <v>33</v>
      </c>
      <c r="AX152" s="13" t="s">
        <v>71</v>
      </c>
      <c r="AY152" s="234" t="s">
        <v>166</v>
      </c>
    </row>
    <row r="153" s="13" customFormat="1">
      <c r="A153" s="13"/>
      <c r="B153" s="224"/>
      <c r="C153" s="225"/>
      <c r="D153" s="226" t="s">
        <v>178</v>
      </c>
      <c r="E153" s="227" t="s">
        <v>19</v>
      </c>
      <c r="F153" s="228" t="s">
        <v>1486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178</v>
      </c>
      <c r="AU153" s="234" t="s">
        <v>81</v>
      </c>
      <c r="AV153" s="13" t="s">
        <v>79</v>
      </c>
      <c r="AW153" s="13" t="s">
        <v>33</v>
      </c>
      <c r="AX153" s="13" t="s">
        <v>71</v>
      </c>
      <c r="AY153" s="234" t="s">
        <v>166</v>
      </c>
    </row>
    <row r="154" s="13" customFormat="1">
      <c r="A154" s="13"/>
      <c r="B154" s="224"/>
      <c r="C154" s="225"/>
      <c r="D154" s="226" t="s">
        <v>178</v>
      </c>
      <c r="E154" s="227" t="s">
        <v>19</v>
      </c>
      <c r="F154" s="228" t="s">
        <v>181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178</v>
      </c>
      <c r="AU154" s="234" t="s">
        <v>81</v>
      </c>
      <c r="AV154" s="13" t="s">
        <v>79</v>
      </c>
      <c r="AW154" s="13" t="s">
        <v>33</v>
      </c>
      <c r="AX154" s="13" t="s">
        <v>71</v>
      </c>
      <c r="AY154" s="234" t="s">
        <v>166</v>
      </c>
    </row>
    <row r="155" s="13" customFormat="1">
      <c r="A155" s="13"/>
      <c r="B155" s="224"/>
      <c r="C155" s="225"/>
      <c r="D155" s="226" t="s">
        <v>178</v>
      </c>
      <c r="E155" s="227" t="s">
        <v>19</v>
      </c>
      <c r="F155" s="228" t="s">
        <v>1512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178</v>
      </c>
      <c r="AU155" s="234" t="s">
        <v>81</v>
      </c>
      <c r="AV155" s="13" t="s">
        <v>79</v>
      </c>
      <c r="AW155" s="13" t="s">
        <v>33</v>
      </c>
      <c r="AX155" s="13" t="s">
        <v>71</v>
      </c>
      <c r="AY155" s="234" t="s">
        <v>166</v>
      </c>
    </row>
    <row r="156" s="14" customFormat="1">
      <c r="A156" s="14"/>
      <c r="B156" s="235"/>
      <c r="C156" s="236"/>
      <c r="D156" s="226" t="s">
        <v>178</v>
      </c>
      <c r="E156" s="237" t="s">
        <v>19</v>
      </c>
      <c r="F156" s="238" t="s">
        <v>302</v>
      </c>
      <c r="G156" s="236"/>
      <c r="H156" s="239">
        <v>44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178</v>
      </c>
      <c r="AU156" s="245" t="s">
        <v>81</v>
      </c>
      <c r="AV156" s="14" t="s">
        <v>81</v>
      </c>
      <c r="AW156" s="14" t="s">
        <v>33</v>
      </c>
      <c r="AX156" s="14" t="s">
        <v>71</v>
      </c>
      <c r="AY156" s="245" t="s">
        <v>166</v>
      </c>
    </row>
    <row r="157" s="15" customFormat="1">
      <c r="A157" s="15"/>
      <c r="B157" s="246"/>
      <c r="C157" s="247"/>
      <c r="D157" s="226" t="s">
        <v>178</v>
      </c>
      <c r="E157" s="248" t="s">
        <v>19</v>
      </c>
      <c r="F157" s="249" t="s">
        <v>183</v>
      </c>
      <c r="G157" s="247"/>
      <c r="H157" s="250">
        <v>44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178</v>
      </c>
      <c r="AU157" s="256" t="s">
        <v>81</v>
      </c>
      <c r="AV157" s="15" t="s">
        <v>175</v>
      </c>
      <c r="AW157" s="15" t="s">
        <v>33</v>
      </c>
      <c r="AX157" s="15" t="s">
        <v>79</v>
      </c>
      <c r="AY157" s="256" t="s">
        <v>166</v>
      </c>
    </row>
    <row r="158" s="2" customFormat="1" ht="16.5" customHeight="1">
      <c r="A158" s="40"/>
      <c r="B158" s="41"/>
      <c r="C158" s="206" t="s">
        <v>240</v>
      </c>
      <c r="D158" s="206" t="s">
        <v>170</v>
      </c>
      <c r="E158" s="207" t="s">
        <v>1513</v>
      </c>
      <c r="F158" s="208" t="s">
        <v>1514</v>
      </c>
      <c r="G158" s="209" t="s">
        <v>332</v>
      </c>
      <c r="H158" s="210">
        <v>11</v>
      </c>
      <c r="I158" s="211"/>
      <c r="J158" s="212">
        <f>ROUND(I158*H158,2)</f>
        <v>0</v>
      </c>
      <c r="K158" s="208" t="s">
        <v>174</v>
      </c>
      <c r="L158" s="46"/>
      <c r="M158" s="213" t="s">
        <v>19</v>
      </c>
      <c r="N158" s="214" t="s">
        <v>42</v>
      </c>
      <c r="O158" s="86"/>
      <c r="P158" s="215">
        <f>O158*H158</f>
        <v>0</v>
      </c>
      <c r="Q158" s="215">
        <v>0.00073233499999999997</v>
      </c>
      <c r="R158" s="215">
        <f>Q158*H158</f>
        <v>0.0080556849999999999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208</v>
      </c>
      <c r="AT158" s="217" t="s">
        <v>170</v>
      </c>
      <c r="AU158" s="217" t="s">
        <v>81</v>
      </c>
      <c r="AY158" s="19" t="s">
        <v>166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79</v>
      </c>
      <c r="BK158" s="218">
        <f>ROUND(I158*H158,2)</f>
        <v>0</v>
      </c>
      <c r="BL158" s="19" t="s">
        <v>208</v>
      </c>
      <c r="BM158" s="217" t="s">
        <v>244</v>
      </c>
    </row>
    <row r="159" s="2" customFormat="1">
      <c r="A159" s="40"/>
      <c r="B159" s="41"/>
      <c r="C159" s="42"/>
      <c r="D159" s="219" t="s">
        <v>176</v>
      </c>
      <c r="E159" s="42"/>
      <c r="F159" s="220" t="s">
        <v>1515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176</v>
      </c>
      <c r="AU159" s="19" t="s">
        <v>81</v>
      </c>
    </row>
    <row r="160" s="13" customFormat="1">
      <c r="A160" s="13"/>
      <c r="B160" s="224"/>
      <c r="C160" s="225"/>
      <c r="D160" s="226" t="s">
        <v>178</v>
      </c>
      <c r="E160" s="227" t="s">
        <v>19</v>
      </c>
      <c r="F160" s="228" t="s">
        <v>1485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178</v>
      </c>
      <c r="AU160" s="234" t="s">
        <v>81</v>
      </c>
      <c r="AV160" s="13" t="s">
        <v>79</v>
      </c>
      <c r="AW160" s="13" t="s">
        <v>33</v>
      </c>
      <c r="AX160" s="13" t="s">
        <v>71</v>
      </c>
      <c r="AY160" s="234" t="s">
        <v>166</v>
      </c>
    </row>
    <row r="161" s="13" customFormat="1">
      <c r="A161" s="13"/>
      <c r="B161" s="224"/>
      <c r="C161" s="225"/>
      <c r="D161" s="226" t="s">
        <v>178</v>
      </c>
      <c r="E161" s="227" t="s">
        <v>19</v>
      </c>
      <c r="F161" s="228" t="s">
        <v>1486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178</v>
      </c>
      <c r="AU161" s="234" t="s">
        <v>81</v>
      </c>
      <c r="AV161" s="13" t="s">
        <v>79</v>
      </c>
      <c r="AW161" s="13" t="s">
        <v>33</v>
      </c>
      <c r="AX161" s="13" t="s">
        <v>71</v>
      </c>
      <c r="AY161" s="234" t="s">
        <v>166</v>
      </c>
    </row>
    <row r="162" s="13" customFormat="1">
      <c r="A162" s="13"/>
      <c r="B162" s="224"/>
      <c r="C162" s="225"/>
      <c r="D162" s="226" t="s">
        <v>178</v>
      </c>
      <c r="E162" s="227" t="s">
        <v>19</v>
      </c>
      <c r="F162" s="228" t="s">
        <v>181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178</v>
      </c>
      <c r="AU162" s="234" t="s">
        <v>81</v>
      </c>
      <c r="AV162" s="13" t="s">
        <v>79</v>
      </c>
      <c r="AW162" s="13" t="s">
        <v>33</v>
      </c>
      <c r="AX162" s="13" t="s">
        <v>71</v>
      </c>
      <c r="AY162" s="234" t="s">
        <v>166</v>
      </c>
    </row>
    <row r="163" s="13" customFormat="1">
      <c r="A163" s="13"/>
      <c r="B163" s="224"/>
      <c r="C163" s="225"/>
      <c r="D163" s="226" t="s">
        <v>178</v>
      </c>
      <c r="E163" s="227" t="s">
        <v>19</v>
      </c>
      <c r="F163" s="228" t="s">
        <v>1512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178</v>
      </c>
      <c r="AU163" s="234" t="s">
        <v>81</v>
      </c>
      <c r="AV163" s="13" t="s">
        <v>79</v>
      </c>
      <c r="AW163" s="13" t="s">
        <v>33</v>
      </c>
      <c r="AX163" s="13" t="s">
        <v>71</v>
      </c>
      <c r="AY163" s="234" t="s">
        <v>166</v>
      </c>
    </row>
    <row r="164" s="14" customFormat="1">
      <c r="A164" s="14"/>
      <c r="B164" s="235"/>
      <c r="C164" s="236"/>
      <c r="D164" s="226" t="s">
        <v>178</v>
      </c>
      <c r="E164" s="237" t="s">
        <v>19</v>
      </c>
      <c r="F164" s="238" t="s">
        <v>240</v>
      </c>
      <c r="G164" s="236"/>
      <c r="H164" s="239">
        <v>11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178</v>
      </c>
      <c r="AU164" s="245" t="s">
        <v>81</v>
      </c>
      <c r="AV164" s="14" t="s">
        <v>81</v>
      </c>
      <c r="AW164" s="14" t="s">
        <v>33</v>
      </c>
      <c r="AX164" s="14" t="s">
        <v>71</v>
      </c>
      <c r="AY164" s="245" t="s">
        <v>166</v>
      </c>
    </row>
    <row r="165" s="15" customFormat="1">
      <c r="A165" s="15"/>
      <c r="B165" s="246"/>
      <c r="C165" s="247"/>
      <c r="D165" s="226" t="s">
        <v>178</v>
      </c>
      <c r="E165" s="248" t="s">
        <v>19</v>
      </c>
      <c r="F165" s="249" t="s">
        <v>183</v>
      </c>
      <c r="G165" s="247"/>
      <c r="H165" s="250">
        <v>11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178</v>
      </c>
      <c r="AU165" s="256" t="s">
        <v>81</v>
      </c>
      <c r="AV165" s="15" t="s">
        <v>175</v>
      </c>
      <c r="AW165" s="15" t="s">
        <v>33</v>
      </c>
      <c r="AX165" s="15" t="s">
        <v>79</v>
      </c>
      <c r="AY165" s="256" t="s">
        <v>166</v>
      </c>
    </row>
    <row r="166" s="2" customFormat="1" ht="16.5" customHeight="1">
      <c r="A166" s="40"/>
      <c r="B166" s="41"/>
      <c r="C166" s="206" t="s">
        <v>212</v>
      </c>
      <c r="D166" s="206" t="s">
        <v>170</v>
      </c>
      <c r="E166" s="207" t="s">
        <v>1516</v>
      </c>
      <c r="F166" s="208" t="s">
        <v>1517</v>
      </c>
      <c r="G166" s="209" t="s">
        <v>332</v>
      </c>
      <c r="H166" s="210">
        <v>18</v>
      </c>
      <c r="I166" s="211"/>
      <c r="J166" s="212">
        <f>ROUND(I166*H166,2)</f>
        <v>0</v>
      </c>
      <c r="K166" s="208" t="s">
        <v>174</v>
      </c>
      <c r="L166" s="46"/>
      <c r="M166" s="213" t="s">
        <v>19</v>
      </c>
      <c r="N166" s="214" t="s">
        <v>42</v>
      </c>
      <c r="O166" s="86"/>
      <c r="P166" s="215">
        <f>O166*H166</f>
        <v>0</v>
      </c>
      <c r="Q166" s="215">
        <v>0.0012694200000000001</v>
      </c>
      <c r="R166" s="215">
        <f>Q166*H166</f>
        <v>0.022849560000000001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208</v>
      </c>
      <c r="AT166" s="217" t="s">
        <v>170</v>
      </c>
      <c r="AU166" s="217" t="s">
        <v>81</v>
      </c>
      <c r="AY166" s="19" t="s">
        <v>166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79</v>
      </c>
      <c r="BK166" s="218">
        <f>ROUND(I166*H166,2)</f>
        <v>0</v>
      </c>
      <c r="BL166" s="19" t="s">
        <v>208</v>
      </c>
      <c r="BM166" s="217" t="s">
        <v>249</v>
      </c>
    </row>
    <row r="167" s="2" customFormat="1">
      <c r="A167" s="40"/>
      <c r="B167" s="41"/>
      <c r="C167" s="42"/>
      <c r="D167" s="219" t="s">
        <v>176</v>
      </c>
      <c r="E167" s="42"/>
      <c r="F167" s="220" t="s">
        <v>1518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176</v>
      </c>
      <c r="AU167" s="19" t="s">
        <v>81</v>
      </c>
    </row>
    <row r="168" s="13" customFormat="1">
      <c r="A168" s="13"/>
      <c r="B168" s="224"/>
      <c r="C168" s="225"/>
      <c r="D168" s="226" t="s">
        <v>178</v>
      </c>
      <c r="E168" s="227" t="s">
        <v>19</v>
      </c>
      <c r="F168" s="228" t="s">
        <v>1485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178</v>
      </c>
      <c r="AU168" s="234" t="s">
        <v>81</v>
      </c>
      <c r="AV168" s="13" t="s">
        <v>79</v>
      </c>
      <c r="AW168" s="13" t="s">
        <v>33</v>
      </c>
      <c r="AX168" s="13" t="s">
        <v>71</v>
      </c>
      <c r="AY168" s="234" t="s">
        <v>166</v>
      </c>
    </row>
    <row r="169" s="13" customFormat="1">
      <c r="A169" s="13"/>
      <c r="B169" s="224"/>
      <c r="C169" s="225"/>
      <c r="D169" s="226" t="s">
        <v>178</v>
      </c>
      <c r="E169" s="227" t="s">
        <v>19</v>
      </c>
      <c r="F169" s="228" t="s">
        <v>1486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178</v>
      </c>
      <c r="AU169" s="234" t="s">
        <v>81</v>
      </c>
      <c r="AV169" s="13" t="s">
        <v>79</v>
      </c>
      <c r="AW169" s="13" t="s">
        <v>33</v>
      </c>
      <c r="AX169" s="13" t="s">
        <v>71</v>
      </c>
      <c r="AY169" s="234" t="s">
        <v>166</v>
      </c>
    </row>
    <row r="170" s="13" customFormat="1">
      <c r="A170" s="13"/>
      <c r="B170" s="224"/>
      <c r="C170" s="225"/>
      <c r="D170" s="226" t="s">
        <v>178</v>
      </c>
      <c r="E170" s="227" t="s">
        <v>19</v>
      </c>
      <c r="F170" s="228" t="s">
        <v>181</v>
      </c>
      <c r="G170" s="225"/>
      <c r="H170" s="227" t="s">
        <v>19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178</v>
      </c>
      <c r="AU170" s="234" t="s">
        <v>81</v>
      </c>
      <c r="AV170" s="13" t="s">
        <v>79</v>
      </c>
      <c r="AW170" s="13" t="s">
        <v>33</v>
      </c>
      <c r="AX170" s="13" t="s">
        <v>71</v>
      </c>
      <c r="AY170" s="234" t="s">
        <v>166</v>
      </c>
    </row>
    <row r="171" s="13" customFormat="1">
      <c r="A171" s="13"/>
      <c r="B171" s="224"/>
      <c r="C171" s="225"/>
      <c r="D171" s="226" t="s">
        <v>178</v>
      </c>
      <c r="E171" s="227" t="s">
        <v>19</v>
      </c>
      <c r="F171" s="228" t="s">
        <v>1512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178</v>
      </c>
      <c r="AU171" s="234" t="s">
        <v>81</v>
      </c>
      <c r="AV171" s="13" t="s">
        <v>79</v>
      </c>
      <c r="AW171" s="13" t="s">
        <v>33</v>
      </c>
      <c r="AX171" s="13" t="s">
        <v>71</v>
      </c>
      <c r="AY171" s="234" t="s">
        <v>166</v>
      </c>
    </row>
    <row r="172" s="14" customFormat="1">
      <c r="A172" s="14"/>
      <c r="B172" s="235"/>
      <c r="C172" s="236"/>
      <c r="D172" s="226" t="s">
        <v>178</v>
      </c>
      <c r="E172" s="237" t="s">
        <v>19</v>
      </c>
      <c r="F172" s="238" t="s">
        <v>229</v>
      </c>
      <c r="G172" s="236"/>
      <c r="H172" s="239">
        <v>18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178</v>
      </c>
      <c r="AU172" s="245" t="s">
        <v>81</v>
      </c>
      <c r="AV172" s="14" t="s">
        <v>81</v>
      </c>
      <c r="AW172" s="14" t="s">
        <v>33</v>
      </c>
      <c r="AX172" s="14" t="s">
        <v>71</v>
      </c>
      <c r="AY172" s="245" t="s">
        <v>166</v>
      </c>
    </row>
    <row r="173" s="15" customFormat="1">
      <c r="A173" s="15"/>
      <c r="B173" s="246"/>
      <c r="C173" s="247"/>
      <c r="D173" s="226" t="s">
        <v>178</v>
      </c>
      <c r="E173" s="248" t="s">
        <v>19</v>
      </c>
      <c r="F173" s="249" t="s">
        <v>183</v>
      </c>
      <c r="G173" s="247"/>
      <c r="H173" s="250">
        <v>18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178</v>
      </c>
      <c r="AU173" s="256" t="s">
        <v>81</v>
      </c>
      <c r="AV173" s="15" t="s">
        <v>175</v>
      </c>
      <c r="AW173" s="15" t="s">
        <v>33</v>
      </c>
      <c r="AX173" s="15" t="s">
        <v>79</v>
      </c>
      <c r="AY173" s="256" t="s">
        <v>166</v>
      </c>
    </row>
    <row r="174" s="2" customFormat="1" ht="33" customHeight="1">
      <c r="A174" s="40"/>
      <c r="B174" s="41"/>
      <c r="C174" s="206" t="s">
        <v>168</v>
      </c>
      <c r="D174" s="206" t="s">
        <v>170</v>
      </c>
      <c r="E174" s="207" t="s">
        <v>1519</v>
      </c>
      <c r="F174" s="208" t="s">
        <v>1520</v>
      </c>
      <c r="G174" s="209" t="s">
        <v>332</v>
      </c>
      <c r="H174" s="210">
        <v>55</v>
      </c>
      <c r="I174" s="211"/>
      <c r="J174" s="212">
        <f>ROUND(I174*H174,2)</f>
        <v>0</v>
      </c>
      <c r="K174" s="208" t="s">
        <v>174</v>
      </c>
      <c r="L174" s="46"/>
      <c r="M174" s="213" t="s">
        <v>19</v>
      </c>
      <c r="N174" s="214" t="s">
        <v>42</v>
      </c>
      <c r="O174" s="86"/>
      <c r="P174" s="215">
        <f>O174*H174</f>
        <v>0</v>
      </c>
      <c r="Q174" s="215">
        <v>0.00012156</v>
      </c>
      <c r="R174" s="215">
        <f>Q174*H174</f>
        <v>0.0066857999999999996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208</v>
      </c>
      <c r="AT174" s="217" t="s">
        <v>170</v>
      </c>
      <c r="AU174" s="217" t="s">
        <v>81</v>
      </c>
      <c r="AY174" s="19" t="s">
        <v>166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208</v>
      </c>
      <c r="BM174" s="217" t="s">
        <v>254</v>
      </c>
    </row>
    <row r="175" s="2" customFormat="1">
      <c r="A175" s="40"/>
      <c r="B175" s="41"/>
      <c r="C175" s="42"/>
      <c r="D175" s="219" t="s">
        <v>176</v>
      </c>
      <c r="E175" s="42"/>
      <c r="F175" s="220" t="s">
        <v>1521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176</v>
      </c>
      <c r="AU175" s="19" t="s">
        <v>81</v>
      </c>
    </row>
    <row r="176" s="13" customFormat="1">
      <c r="A176" s="13"/>
      <c r="B176" s="224"/>
      <c r="C176" s="225"/>
      <c r="D176" s="226" t="s">
        <v>178</v>
      </c>
      <c r="E176" s="227" t="s">
        <v>19</v>
      </c>
      <c r="F176" s="228" t="s">
        <v>1485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178</v>
      </c>
      <c r="AU176" s="234" t="s">
        <v>81</v>
      </c>
      <c r="AV176" s="13" t="s">
        <v>79</v>
      </c>
      <c r="AW176" s="13" t="s">
        <v>33</v>
      </c>
      <c r="AX176" s="13" t="s">
        <v>71</v>
      </c>
      <c r="AY176" s="234" t="s">
        <v>166</v>
      </c>
    </row>
    <row r="177" s="13" customFormat="1">
      <c r="A177" s="13"/>
      <c r="B177" s="224"/>
      <c r="C177" s="225"/>
      <c r="D177" s="226" t="s">
        <v>178</v>
      </c>
      <c r="E177" s="227" t="s">
        <v>19</v>
      </c>
      <c r="F177" s="228" t="s">
        <v>1486</v>
      </c>
      <c r="G177" s="225"/>
      <c r="H177" s="227" t="s">
        <v>19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178</v>
      </c>
      <c r="AU177" s="234" t="s">
        <v>81</v>
      </c>
      <c r="AV177" s="13" t="s">
        <v>79</v>
      </c>
      <c r="AW177" s="13" t="s">
        <v>33</v>
      </c>
      <c r="AX177" s="13" t="s">
        <v>71</v>
      </c>
      <c r="AY177" s="234" t="s">
        <v>166</v>
      </c>
    </row>
    <row r="178" s="13" customFormat="1">
      <c r="A178" s="13"/>
      <c r="B178" s="224"/>
      <c r="C178" s="225"/>
      <c r="D178" s="226" t="s">
        <v>178</v>
      </c>
      <c r="E178" s="227" t="s">
        <v>19</v>
      </c>
      <c r="F178" s="228" t="s">
        <v>181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178</v>
      </c>
      <c r="AU178" s="234" t="s">
        <v>81</v>
      </c>
      <c r="AV178" s="13" t="s">
        <v>79</v>
      </c>
      <c r="AW178" s="13" t="s">
        <v>33</v>
      </c>
      <c r="AX178" s="13" t="s">
        <v>71</v>
      </c>
      <c r="AY178" s="234" t="s">
        <v>166</v>
      </c>
    </row>
    <row r="179" s="14" customFormat="1">
      <c r="A179" s="14"/>
      <c r="B179" s="235"/>
      <c r="C179" s="236"/>
      <c r="D179" s="226" t="s">
        <v>178</v>
      </c>
      <c r="E179" s="237" t="s">
        <v>19</v>
      </c>
      <c r="F179" s="238" t="s">
        <v>1522</v>
      </c>
      <c r="G179" s="236"/>
      <c r="H179" s="239">
        <v>55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178</v>
      </c>
      <c r="AU179" s="245" t="s">
        <v>81</v>
      </c>
      <c r="AV179" s="14" t="s">
        <v>81</v>
      </c>
      <c r="AW179" s="14" t="s">
        <v>33</v>
      </c>
      <c r="AX179" s="14" t="s">
        <v>71</v>
      </c>
      <c r="AY179" s="245" t="s">
        <v>166</v>
      </c>
    </row>
    <row r="180" s="15" customFormat="1">
      <c r="A180" s="15"/>
      <c r="B180" s="246"/>
      <c r="C180" s="247"/>
      <c r="D180" s="226" t="s">
        <v>178</v>
      </c>
      <c r="E180" s="248" t="s">
        <v>19</v>
      </c>
      <c r="F180" s="249" t="s">
        <v>183</v>
      </c>
      <c r="G180" s="247"/>
      <c r="H180" s="250">
        <v>55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178</v>
      </c>
      <c r="AU180" s="256" t="s">
        <v>81</v>
      </c>
      <c r="AV180" s="15" t="s">
        <v>175</v>
      </c>
      <c r="AW180" s="15" t="s">
        <v>33</v>
      </c>
      <c r="AX180" s="15" t="s">
        <v>79</v>
      </c>
      <c r="AY180" s="256" t="s">
        <v>166</v>
      </c>
    </row>
    <row r="181" s="2" customFormat="1" ht="33" customHeight="1">
      <c r="A181" s="40"/>
      <c r="B181" s="41"/>
      <c r="C181" s="206" t="s">
        <v>218</v>
      </c>
      <c r="D181" s="206" t="s">
        <v>170</v>
      </c>
      <c r="E181" s="207" t="s">
        <v>1523</v>
      </c>
      <c r="F181" s="208" t="s">
        <v>1524</v>
      </c>
      <c r="G181" s="209" t="s">
        <v>332</v>
      </c>
      <c r="H181" s="210">
        <v>18</v>
      </c>
      <c r="I181" s="211"/>
      <c r="J181" s="212">
        <f>ROUND(I181*H181,2)</f>
        <v>0</v>
      </c>
      <c r="K181" s="208" t="s">
        <v>174</v>
      </c>
      <c r="L181" s="46"/>
      <c r="M181" s="213" t="s">
        <v>19</v>
      </c>
      <c r="N181" s="214" t="s">
        <v>42</v>
      </c>
      <c r="O181" s="86"/>
      <c r="P181" s="215">
        <f>O181*H181</f>
        <v>0</v>
      </c>
      <c r="Q181" s="215">
        <v>0.00016312</v>
      </c>
      <c r="R181" s="215">
        <f>Q181*H181</f>
        <v>0.0029361600000000002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208</v>
      </c>
      <c r="AT181" s="217" t="s">
        <v>170</v>
      </c>
      <c r="AU181" s="217" t="s">
        <v>81</v>
      </c>
      <c r="AY181" s="19" t="s">
        <v>166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79</v>
      </c>
      <c r="BK181" s="218">
        <f>ROUND(I181*H181,2)</f>
        <v>0</v>
      </c>
      <c r="BL181" s="19" t="s">
        <v>208</v>
      </c>
      <c r="BM181" s="217" t="s">
        <v>257</v>
      </c>
    </row>
    <row r="182" s="2" customFormat="1">
      <c r="A182" s="40"/>
      <c r="B182" s="41"/>
      <c r="C182" s="42"/>
      <c r="D182" s="219" t="s">
        <v>176</v>
      </c>
      <c r="E182" s="42"/>
      <c r="F182" s="220" t="s">
        <v>1525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176</v>
      </c>
      <c r="AU182" s="19" t="s">
        <v>81</v>
      </c>
    </row>
    <row r="183" s="13" customFormat="1">
      <c r="A183" s="13"/>
      <c r="B183" s="224"/>
      <c r="C183" s="225"/>
      <c r="D183" s="226" t="s">
        <v>178</v>
      </c>
      <c r="E183" s="227" t="s">
        <v>19</v>
      </c>
      <c r="F183" s="228" t="s">
        <v>1485</v>
      </c>
      <c r="G183" s="225"/>
      <c r="H183" s="227" t="s">
        <v>19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178</v>
      </c>
      <c r="AU183" s="234" t="s">
        <v>81</v>
      </c>
      <c r="AV183" s="13" t="s">
        <v>79</v>
      </c>
      <c r="AW183" s="13" t="s">
        <v>33</v>
      </c>
      <c r="AX183" s="13" t="s">
        <v>71</v>
      </c>
      <c r="AY183" s="234" t="s">
        <v>166</v>
      </c>
    </row>
    <row r="184" s="13" customFormat="1">
      <c r="A184" s="13"/>
      <c r="B184" s="224"/>
      <c r="C184" s="225"/>
      <c r="D184" s="226" t="s">
        <v>178</v>
      </c>
      <c r="E184" s="227" t="s">
        <v>19</v>
      </c>
      <c r="F184" s="228" t="s">
        <v>1486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178</v>
      </c>
      <c r="AU184" s="234" t="s">
        <v>81</v>
      </c>
      <c r="AV184" s="13" t="s">
        <v>79</v>
      </c>
      <c r="AW184" s="13" t="s">
        <v>33</v>
      </c>
      <c r="AX184" s="13" t="s">
        <v>71</v>
      </c>
      <c r="AY184" s="234" t="s">
        <v>166</v>
      </c>
    </row>
    <row r="185" s="14" customFormat="1">
      <c r="A185" s="14"/>
      <c r="B185" s="235"/>
      <c r="C185" s="236"/>
      <c r="D185" s="226" t="s">
        <v>178</v>
      </c>
      <c r="E185" s="237" t="s">
        <v>19</v>
      </c>
      <c r="F185" s="238" t="s">
        <v>229</v>
      </c>
      <c r="G185" s="236"/>
      <c r="H185" s="239">
        <v>18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178</v>
      </c>
      <c r="AU185" s="245" t="s">
        <v>81</v>
      </c>
      <c r="AV185" s="14" t="s">
        <v>81</v>
      </c>
      <c r="AW185" s="14" t="s">
        <v>33</v>
      </c>
      <c r="AX185" s="14" t="s">
        <v>71</v>
      </c>
      <c r="AY185" s="245" t="s">
        <v>166</v>
      </c>
    </row>
    <row r="186" s="15" customFormat="1">
      <c r="A186" s="15"/>
      <c r="B186" s="246"/>
      <c r="C186" s="247"/>
      <c r="D186" s="226" t="s">
        <v>178</v>
      </c>
      <c r="E186" s="248" t="s">
        <v>19</v>
      </c>
      <c r="F186" s="249" t="s">
        <v>183</v>
      </c>
      <c r="G186" s="247"/>
      <c r="H186" s="250">
        <v>18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178</v>
      </c>
      <c r="AU186" s="256" t="s">
        <v>81</v>
      </c>
      <c r="AV186" s="15" t="s">
        <v>175</v>
      </c>
      <c r="AW186" s="15" t="s">
        <v>33</v>
      </c>
      <c r="AX186" s="15" t="s">
        <v>79</v>
      </c>
      <c r="AY186" s="256" t="s">
        <v>166</v>
      </c>
    </row>
    <row r="187" s="12" customFormat="1" ht="22.8" customHeight="1">
      <c r="A187" s="12"/>
      <c r="B187" s="190"/>
      <c r="C187" s="191"/>
      <c r="D187" s="192" t="s">
        <v>70</v>
      </c>
      <c r="E187" s="204" t="s">
        <v>1458</v>
      </c>
      <c r="F187" s="204" t="s">
        <v>1459</v>
      </c>
      <c r="G187" s="191"/>
      <c r="H187" s="191"/>
      <c r="I187" s="194"/>
      <c r="J187" s="205">
        <f>BK187</f>
        <v>0</v>
      </c>
      <c r="K187" s="191"/>
      <c r="L187" s="196"/>
      <c r="M187" s="197"/>
      <c r="N187" s="198"/>
      <c r="O187" s="198"/>
      <c r="P187" s="199">
        <f>SUM(P188:P205)</f>
        <v>0</v>
      </c>
      <c r="Q187" s="198"/>
      <c r="R187" s="199">
        <f>SUM(R188:R205)</f>
        <v>0.0049410976000000004</v>
      </c>
      <c r="S187" s="198"/>
      <c r="T187" s="200">
        <f>SUM(T188:T205)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81</v>
      </c>
      <c r="AT187" s="202" t="s">
        <v>70</v>
      </c>
      <c r="AU187" s="202" t="s">
        <v>79</v>
      </c>
      <c r="AY187" s="201" t="s">
        <v>166</v>
      </c>
      <c r="BK187" s="203">
        <f>SUM(BK188:BK205)</f>
        <v>0</v>
      </c>
    </row>
    <row r="188" s="2" customFormat="1" ht="16.5" customHeight="1">
      <c r="A188" s="40"/>
      <c r="B188" s="41"/>
      <c r="C188" s="206" t="s">
        <v>8</v>
      </c>
      <c r="D188" s="206" t="s">
        <v>170</v>
      </c>
      <c r="E188" s="207" t="s">
        <v>1526</v>
      </c>
      <c r="F188" s="208" t="s">
        <v>1527</v>
      </c>
      <c r="G188" s="209" t="s">
        <v>339</v>
      </c>
      <c r="H188" s="210">
        <v>2</v>
      </c>
      <c r="I188" s="211"/>
      <c r="J188" s="212">
        <f>ROUND(I188*H188,2)</f>
        <v>0</v>
      </c>
      <c r="K188" s="208" t="s">
        <v>174</v>
      </c>
      <c r="L188" s="46"/>
      <c r="M188" s="213" t="s">
        <v>19</v>
      </c>
      <c r="N188" s="214" t="s">
        <v>42</v>
      </c>
      <c r="O188" s="86"/>
      <c r="P188" s="215">
        <f>O188*H188</f>
        <v>0</v>
      </c>
      <c r="Q188" s="215">
        <v>0.00023125399999999999</v>
      </c>
      <c r="R188" s="215">
        <f>Q188*H188</f>
        <v>0.00046250799999999998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208</v>
      </c>
      <c r="AT188" s="217" t="s">
        <v>170</v>
      </c>
      <c r="AU188" s="217" t="s">
        <v>81</v>
      </c>
      <c r="AY188" s="19" t="s">
        <v>166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79</v>
      </c>
      <c r="BK188" s="218">
        <f>ROUND(I188*H188,2)</f>
        <v>0</v>
      </c>
      <c r="BL188" s="19" t="s">
        <v>208</v>
      </c>
      <c r="BM188" s="217" t="s">
        <v>263</v>
      </c>
    </row>
    <row r="189" s="2" customFormat="1">
      <c r="A189" s="40"/>
      <c r="B189" s="41"/>
      <c r="C189" s="42"/>
      <c r="D189" s="219" t="s">
        <v>176</v>
      </c>
      <c r="E189" s="42"/>
      <c r="F189" s="220" t="s">
        <v>1528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176</v>
      </c>
      <c r="AU189" s="19" t="s">
        <v>81</v>
      </c>
    </row>
    <row r="190" s="13" customFormat="1">
      <c r="A190" s="13"/>
      <c r="B190" s="224"/>
      <c r="C190" s="225"/>
      <c r="D190" s="226" t="s">
        <v>178</v>
      </c>
      <c r="E190" s="227" t="s">
        <v>19</v>
      </c>
      <c r="F190" s="228" t="s">
        <v>1485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178</v>
      </c>
      <c r="AU190" s="234" t="s">
        <v>81</v>
      </c>
      <c r="AV190" s="13" t="s">
        <v>79</v>
      </c>
      <c r="AW190" s="13" t="s">
        <v>33</v>
      </c>
      <c r="AX190" s="13" t="s">
        <v>71</v>
      </c>
      <c r="AY190" s="234" t="s">
        <v>166</v>
      </c>
    </row>
    <row r="191" s="13" customFormat="1">
      <c r="A191" s="13"/>
      <c r="B191" s="224"/>
      <c r="C191" s="225"/>
      <c r="D191" s="226" t="s">
        <v>178</v>
      </c>
      <c r="E191" s="227" t="s">
        <v>19</v>
      </c>
      <c r="F191" s="228" t="s">
        <v>1486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178</v>
      </c>
      <c r="AU191" s="234" t="s">
        <v>81</v>
      </c>
      <c r="AV191" s="13" t="s">
        <v>79</v>
      </c>
      <c r="AW191" s="13" t="s">
        <v>33</v>
      </c>
      <c r="AX191" s="13" t="s">
        <v>71</v>
      </c>
      <c r="AY191" s="234" t="s">
        <v>166</v>
      </c>
    </row>
    <row r="192" s="14" customFormat="1">
      <c r="A192" s="14"/>
      <c r="B192" s="235"/>
      <c r="C192" s="236"/>
      <c r="D192" s="226" t="s">
        <v>178</v>
      </c>
      <c r="E192" s="237" t="s">
        <v>19</v>
      </c>
      <c r="F192" s="238" t="s">
        <v>81</v>
      </c>
      <c r="G192" s="236"/>
      <c r="H192" s="239">
        <v>2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178</v>
      </c>
      <c r="AU192" s="245" t="s">
        <v>81</v>
      </c>
      <c r="AV192" s="14" t="s">
        <v>81</v>
      </c>
      <c r="AW192" s="14" t="s">
        <v>33</v>
      </c>
      <c r="AX192" s="14" t="s">
        <v>71</v>
      </c>
      <c r="AY192" s="245" t="s">
        <v>166</v>
      </c>
    </row>
    <row r="193" s="15" customFormat="1">
      <c r="A193" s="15"/>
      <c r="B193" s="246"/>
      <c r="C193" s="247"/>
      <c r="D193" s="226" t="s">
        <v>178</v>
      </c>
      <c r="E193" s="248" t="s">
        <v>19</v>
      </c>
      <c r="F193" s="249" t="s">
        <v>183</v>
      </c>
      <c r="G193" s="247"/>
      <c r="H193" s="250">
        <v>2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6" t="s">
        <v>178</v>
      </c>
      <c r="AU193" s="256" t="s">
        <v>81</v>
      </c>
      <c r="AV193" s="15" t="s">
        <v>175</v>
      </c>
      <c r="AW193" s="15" t="s">
        <v>33</v>
      </c>
      <c r="AX193" s="15" t="s">
        <v>79</v>
      </c>
      <c r="AY193" s="256" t="s">
        <v>166</v>
      </c>
    </row>
    <row r="194" s="2" customFormat="1" ht="21.75" customHeight="1">
      <c r="A194" s="40"/>
      <c r="B194" s="41"/>
      <c r="C194" s="206" t="s">
        <v>208</v>
      </c>
      <c r="D194" s="206" t="s">
        <v>170</v>
      </c>
      <c r="E194" s="207" t="s">
        <v>1529</v>
      </c>
      <c r="F194" s="208" t="s">
        <v>1530</v>
      </c>
      <c r="G194" s="209" t="s">
        <v>339</v>
      </c>
      <c r="H194" s="210">
        <v>4</v>
      </c>
      <c r="I194" s="211"/>
      <c r="J194" s="212">
        <f>ROUND(I194*H194,2)</f>
        <v>0</v>
      </c>
      <c r="K194" s="208" t="s">
        <v>174</v>
      </c>
      <c r="L194" s="46"/>
      <c r="M194" s="213" t="s">
        <v>19</v>
      </c>
      <c r="N194" s="214" t="s">
        <v>42</v>
      </c>
      <c r="O194" s="86"/>
      <c r="P194" s="215">
        <f>O194*H194</f>
        <v>0</v>
      </c>
      <c r="Q194" s="215">
        <v>0.00025713999999999999</v>
      </c>
      <c r="R194" s="215">
        <f>Q194*H194</f>
        <v>0.00102856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208</v>
      </c>
      <c r="AT194" s="217" t="s">
        <v>170</v>
      </c>
      <c r="AU194" s="217" t="s">
        <v>81</v>
      </c>
      <c r="AY194" s="19" t="s">
        <v>166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79</v>
      </c>
      <c r="BK194" s="218">
        <f>ROUND(I194*H194,2)</f>
        <v>0</v>
      </c>
      <c r="BL194" s="19" t="s">
        <v>208</v>
      </c>
      <c r="BM194" s="217" t="s">
        <v>267</v>
      </c>
    </row>
    <row r="195" s="2" customFormat="1">
      <c r="A195" s="40"/>
      <c r="B195" s="41"/>
      <c r="C195" s="42"/>
      <c r="D195" s="219" t="s">
        <v>176</v>
      </c>
      <c r="E195" s="42"/>
      <c r="F195" s="220" t="s">
        <v>1531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176</v>
      </c>
      <c r="AU195" s="19" t="s">
        <v>81</v>
      </c>
    </row>
    <row r="196" s="13" customFormat="1">
      <c r="A196" s="13"/>
      <c r="B196" s="224"/>
      <c r="C196" s="225"/>
      <c r="D196" s="226" t="s">
        <v>178</v>
      </c>
      <c r="E196" s="227" t="s">
        <v>19</v>
      </c>
      <c r="F196" s="228" t="s">
        <v>1485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178</v>
      </c>
      <c r="AU196" s="234" t="s">
        <v>81</v>
      </c>
      <c r="AV196" s="13" t="s">
        <v>79</v>
      </c>
      <c r="AW196" s="13" t="s">
        <v>33</v>
      </c>
      <c r="AX196" s="13" t="s">
        <v>71</v>
      </c>
      <c r="AY196" s="234" t="s">
        <v>166</v>
      </c>
    </row>
    <row r="197" s="13" customFormat="1">
      <c r="A197" s="13"/>
      <c r="B197" s="224"/>
      <c r="C197" s="225"/>
      <c r="D197" s="226" t="s">
        <v>178</v>
      </c>
      <c r="E197" s="227" t="s">
        <v>19</v>
      </c>
      <c r="F197" s="228" t="s">
        <v>1486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178</v>
      </c>
      <c r="AU197" s="234" t="s">
        <v>81</v>
      </c>
      <c r="AV197" s="13" t="s">
        <v>79</v>
      </c>
      <c r="AW197" s="13" t="s">
        <v>33</v>
      </c>
      <c r="AX197" s="13" t="s">
        <v>71</v>
      </c>
      <c r="AY197" s="234" t="s">
        <v>166</v>
      </c>
    </row>
    <row r="198" s="14" customFormat="1">
      <c r="A198" s="14"/>
      <c r="B198" s="235"/>
      <c r="C198" s="236"/>
      <c r="D198" s="226" t="s">
        <v>178</v>
      </c>
      <c r="E198" s="237" t="s">
        <v>19</v>
      </c>
      <c r="F198" s="238" t="s">
        <v>175</v>
      </c>
      <c r="G198" s="236"/>
      <c r="H198" s="239">
        <v>4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178</v>
      </c>
      <c r="AU198" s="245" t="s">
        <v>81</v>
      </c>
      <c r="AV198" s="14" t="s">
        <v>81</v>
      </c>
      <c r="AW198" s="14" t="s">
        <v>33</v>
      </c>
      <c r="AX198" s="14" t="s">
        <v>71</v>
      </c>
      <c r="AY198" s="245" t="s">
        <v>166</v>
      </c>
    </row>
    <row r="199" s="15" customFormat="1">
      <c r="A199" s="15"/>
      <c r="B199" s="246"/>
      <c r="C199" s="247"/>
      <c r="D199" s="226" t="s">
        <v>178</v>
      </c>
      <c r="E199" s="248" t="s">
        <v>19</v>
      </c>
      <c r="F199" s="249" t="s">
        <v>183</v>
      </c>
      <c r="G199" s="247"/>
      <c r="H199" s="250">
        <v>4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178</v>
      </c>
      <c r="AU199" s="256" t="s">
        <v>81</v>
      </c>
      <c r="AV199" s="15" t="s">
        <v>175</v>
      </c>
      <c r="AW199" s="15" t="s">
        <v>33</v>
      </c>
      <c r="AX199" s="15" t="s">
        <v>79</v>
      </c>
      <c r="AY199" s="256" t="s">
        <v>166</v>
      </c>
    </row>
    <row r="200" s="2" customFormat="1" ht="21.75" customHeight="1">
      <c r="A200" s="40"/>
      <c r="B200" s="41"/>
      <c r="C200" s="206" t="s">
        <v>238</v>
      </c>
      <c r="D200" s="206" t="s">
        <v>170</v>
      </c>
      <c r="E200" s="207" t="s">
        <v>1532</v>
      </c>
      <c r="F200" s="208" t="s">
        <v>1533</v>
      </c>
      <c r="G200" s="209" t="s">
        <v>339</v>
      </c>
      <c r="H200" s="210">
        <v>4</v>
      </c>
      <c r="I200" s="211"/>
      <c r="J200" s="212">
        <f>ROUND(I200*H200,2)</f>
        <v>0</v>
      </c>
      <c r="K200" s="208" t="s">
        <v>174</v>
      </c>
      <c r="L200" s="46"/>
      <c r="M200" s="213" t="s">
        <v>19</v>
      </c>
      <c r="N200" s="214" t="s">
        <v>42</v>
      </c>
      <c r="O200" s="86"/>
      <c r="P200" s="215">
        <f>O200*H200</f>
        <v>0</v>
      </c>
      <c r="Q200" s="215">
        <v>0.00086250740000000002</v>
      </c>
      <c r="R200" s="215">
        <f>Q200*H200</f>
        <v>0.0034500296000000001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208</v>
      </c>
      <c r="AT200" s="217" t="s">
        <v>170</v>
      </c>
      <c r="AU200" s="217" t="s">
        <v>81</v>
      </c>
      <c r="AY200" s="19" t="s">
        <v>166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79</v>
      </c>
      <c r="BK200" s="218">
        <f>ROUND(I200*H200,2)</f>
        <v>0</v>
      </c>
      <c r="BL200" s="19" t="s">
        <v>208</v>
      </c>
      <c r="BM200" s="217" t="s">
        <v>272</v>
      </c>
    </row>
    <row r="201" s="2" customFormat="1">
      <c r="A201" s="40"/>
      <c r="B201" s="41"/>
      <c r="C201" s="42"/>
      <c r="D201" s="219" t="s">
        <v>176</v>
      </c>
      <c r="E201" s="42"/>
      <c r="F201" s="220" t="s">
        <v>1534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176</v>
      </c>
      <c r="AU201" s="19" t="s">
        <v>81</v>
      </c>
    </row>
    <row r="202" s="13" customFormat="1">
      <c r="A202" s="13"/>
      <c r="B202" s="224"/>
      <c r="C202" s="225"/>
      <c r="D202" s="226" t="s">
        <v>178</v>
      </c>
      <c r="E202" s="227" t="s">
        <v>19</v>
      </c>
      <c r="F202" s="228" t="s">
        <v>1485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178</v>
      </c>
      <c r="AU202" s="234" t="s">
        <v>81</v>
      </c>
      <c r="AV202" s="13" t="s">
        <v>79</v>
      </c>
      <c r="AW202" s="13" t="s">
        <v>33</v>
      </c>
      <c r="AX202" s="13" t="s">
        <v>71</v>
      </c>
      <c r="AY202" s="234" t="s">
        <v>166</v>
      </c>
    </row>
    <row r="203" s="13" customFormat="1">
      <c r="A203" s="13"/>
      <c r="B203" s="224"/>
      <c r="C203" s="225"/>
      <c r="D203" s="226" t="s">
        <v>178</v>
      </c>
      <c r="E203" s="227" t="s">
        <v>19</v>
      </c>
      <c r="F203" s="228" t="s">
        <v>1486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178</v>
      </c>
      <c r="AU203" s="234" t="s">
        <v>81</v>
      </c>
      <c r="AV203" s="13" t="s">
        <v>79</v>
      </c>
      <c r="AW203" s="13" t="s">
        <v>33</v>
      </c>
      <c r="AX203" s="13" t="s">
        <v>71</v>
      </c>
      <c r="AY203" s="234" t="s">
        <v>166</v>
      </c>
    </row>
    <row r="204" s="14" customFormat="1">
      <c r="A204" s="14"/>
      <c r="B204" s="235"/>
      <c r="C204" s="236"/>
      <c r="D204" s="226" t="s">
        <v>178</v>
      </c>
      <c r="E204" s="237" t="s">
        <v>19</v>
      </c>
      <c r="F204" s="238" t="s">
        <v>175</v>
      </c>
      <c r="G204" s="236"/>
      <c r="H204" s="239">
        <v>4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178</v>
      </c>
      <c r="AU204" s="245" t="s">
        <v>81</v>
      </c>
      <c r="AV204" s="14" t="s">
        <v>81</v>
      </c>
      <c r="AW204" s="14" t="s">
        <v>33</v>
      </c>
      <c r="AX204" s="14" t="s">
        <v>71</v>
      </c>
      <c r="AY204" s="245" t="s">
        <v>166</v>
      </c>
    </row>
    <row r="205" s="15" customFormat="1">
      <c r="A205" s="15"/>
      <c r="B205" s="246"/>
      <c r="C205" s="247"/>
      <c r="D205" s="226" t="s">
        <v>178</v>
      </c>
      <c r="E205" s="248" t="s">
        <v>19</v>
      </c>
      <c r="F205" s="249" t="s">
        <v>183</v>
      </c>
      <c r="G205" s="247"/>
      <c r="H205" s="250">
        <v>4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178</v>
      </c>
      <c r="AU205" s="256" t="s">
        <v>81</v>
      </c>
      <c r="AV205" s="15" t="s">
        <v>175</v>
      </c>
      <c r="AW205" s="15" t="s">
        <v>33</v>
      </c>
      <c r="AX205" s="15" t="s">
        <v>79</v>
      </c>
      <c r="AY205" s="256" t="s">
        <v>166</v>
      </c>
    </row>
    <row r="206" s="12" customFormat="1" ht="22.8" customHeight="1">
      <c r="A206" s="12"/>
      <c r="B206" s="190"/>
      <c r="C206" s="191"/>
      <c r="D206" s="192" t="s">
        <v>70</v>
      </c>
      <c r="E206" s="204" t="s">
        <v>1535</v>
      </c>
      <c r="F206" s="204" t="s">
        <v>1536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SUM(P207:P229)</f>
        <v>0</v>
      </c>
      <c r="Q206" s="198"/>
      <c r="R206" s="199">
        <f>SUM(R207:R229)</f>
        <v>0</v>
      </c>
      <c r="S206" s="198"/>
      <c r="T206" s="200">
        <f>SUM(T207:T229)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81</v>
      </c>
      <c r="AT206" s="202" t="s">
        <v>70</v>
      </c>
      <c r="AU206" s="202" t="s">
        <v>79</v>
      </c>
      <c r="AY206" s="201" t="s">
        <v>166</v>
      </c>
      <c r="BK206" s="203">
        <f>SUM(BK207:BK229)</f>
        <v>0</v>
      </c>
    </row>
    <row r="207" s="2" customFormat="1" ht="16.5" customHeight="1">
      <c r="A207" s="40"/>
      <c r="B207" s="41"/>
      <c r="C207" s="206" t="s">
        <v>229</v>
      </c>
      <c r="D207" s="206" t="s">
        <v>170</v>
      </c>
      <c r="E207" s="207" t="s">
        <v>1537</v>
      </c>
      <c r="F207" s="208" t="s">
        <v>1538</v>
      </c>
      <c r="G207" s="209" t="s">
        <v>339</v>
      </c>
      <c r="H207" s="210">
        <v>1</v>
      </c>
      <c r="I207" s="211"/>
      <c r="J207" s="212">
        <f>ROUND(I207*H207,2)</f>
        <v>0</v>
      </c>
      <c r="K207" s="208" t="s">
        <v>19</v>
      </c>
      <c r="L207" s="46"/>
      <c r="M207" s="213" t="s">
        <v>19</v>
      </c>
      <c r="N207" s="214" t="s">
        <v>42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208</v>
      </c>
      <c r="AT207" s="217" t="s">
        <v>170</v>
      </c>
      <c r="AU207" s="217" t="s">
        <v>81</v>
      </c>
      <c r="AY207" s="19" t="s">
        <v>166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79</v>
      </c>
      <c r="BK207" s="218">
        <f>ROUND(I207*H207,2)</f>
        <v>0</v>
      </c>
      <c r="BL207" s="19" t="s">
        <v>208</v>
      </c>
      <c r="BM207" s="217" t="s">
        <v>279</v>
      </c>
    </row>
    <row r="208" s="13" customFormat="1">
      <c r="A208" s="13"/>
      <c r="B208" s="224"/>
      <c r="C208" s="225"/>
      <c r="D208" s="226" t="s">
        <v>178</v>
      </c>
      <c r="E208" s="227" t="s">
        <v>19</v>
      </c>
      <c r="F208" s="228" t="s">
        <v>1485</v>
      </c>
      <c r="G208" s="225"/>
      <c r="H208" s="227" t="s">
        <v>19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178</v>
      </c>
      <c r="AU208" s="234" t="s">
        <v>81</v>
      </c>
      <c r="AV208" s="13" t="s">
        <v>79</v>
      </c>
      <c r="AW208" s="13" t="s">
        <v>33</v>
      </c>
      <c r="AX208" s="13" t="s">
        <v>71</v>
      </c>
      <c r="AY208" s="234" t="s">
        <v>166</v>
      </c>
    </row>
    <row r="209" s="13" customFormat="1">
      <c r="A209" s="13"/>
      <c r="B209" s="224"/>
      <c r="C209" s="225"/>
      <c r="D209" s="226" t="s">
        <v>178</v>
      </c>
      <c r="E209" s="227" t="s">
        <v>19</v>
      </c>
      <c r="F209" s="228" t="s">
        <v>1486</v>
      </c>
      <c r="G209" s="225"/>
      <c r="H209" s="227" t="s">
        <v>19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178</v>
      </c>
      <c r="AU209" s="234" t="s">
        <v>81</v>
      </c>
      <c r="AV209" s="13" t="s">
        <v>79</v>
      </c>
      <c r="AW209" s="13" t="s">
        <v>33</v>
      </c>
      <c r="AX209" s="13" t="s">
        <v>71</v>
      </c>
      <c r="AY209" s="234" t="s">
        <v>166</v>
      </c>
    </row>
    <row r="210" s="13" customFormat="1">
      <c r="A210" s="13"/>
      <c r="B210" s="224"/>
      <c r="C210" s="225"/>
      <c r="D210" s="226" t="s">
        <v>178</v>
      </c>
      <c r="E210" s="227" t="s">
        <v>19</v>
      </c>
      <c r="F210" s="228" t="s">
        <v>181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178</v>
      </c>
      <c r="AU210" s="234" t="s">
        <v>81</v>
      </c>
      <c r="AV210" s="13" t="s">
        <v>79</v>
      </c>
      <c r="AW210" s="13" t="s">
        <v>33</v>
      </c>
      <c r="AX210" s="13" t="s">
        <v>71</v>
      </c>
      <c r="AY210" s="234" t="s">
        <v>166</v>
      </c>
    </row>
    <row r="211" s="13" customFormat="1">
      <c r="A211" s="13"/>
      <c r="B211" s="224"/>
      <c r="C211" s="225"/>
      <c r="D211" s="226" t="s">
        <v>178</v>
      </c>
      <c r="E211" s="227" t="s">
        <v>19</v>
      </c>
      <c r="F211" s="228" t="s">
        <v>1539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178</v>
      </c>
      <c r="AU211" s="234" t="s">
        <v>81</v>
      </c>
      <c r="AV211" s="13" t="s">
        <v>79</v>
      </c>
      <c r="AW211" s="13" t="s">
        <v>33</v>
      </c>
      <c r="AX211" s="13" t="s">
        <v>71</v>
      </c>
      <c r="AY211" s="234" t="s">
        <v>166</v>
      </c>
    </row>
    <row r="212" s="14" customFormat="1">
      <c r="A212" s="14"/>
      <c r="B212" s="235"/>
      <c r="C212" s="236"/>
      <c r="D212" s="226" t="s">
        <v>178</v>
      </c>
      <c r="E212" s="237" t="s">
        <v>19</v>
      </c>
      <c r="F212" s="238" t="s">
        <v>79</v>
      </c>
      <c r="G212" s="236"/>
      <c r="H212" s="239">
        <v>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178</v>
      </c>
      <c r="AU212" s="245" t="s">
        <v>81</v>
      </c>
      <c r="AV212" s="14" t="s">
        <v>81</v>
      </c>
      <c r="AW212" s="14" t="s">
        <v>33</v>
      </c>
      <c r="AX212" s="14" t="s">
        <v>71</v>
      </c>
      <c r="AY212" s="245" t="s">
        <v>166</v>
      </c>
    </row>
    <row r="213" s="15" customFormat="1">
      <c r="A213" s="15"/>
      <c r="B213" s="246"/>
      <c r="C213" s="247"/>
      <c r="D213" s="226" t="s">
        <v>178</v>
      </c>
      <c r="E213" s="248" t="s">
        <v>19</v>
      </c>
      <c r="F213" s="249" t="s">
        <v>183</v>
      </c>
      <c r="G213" s="247"/>
      <c r="H213" s="250">
        <v>1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6" t="s">
        <v>178</v>
      </c>
      <c r="AU213" s="256" t="s">
        <v>81</v>
      </c>
      <c r="AV213" s="15" t="s">
        <v>175</v>
      </c>
      <c r="AW213" s="15" t="s">
        <v>33</v>
      </c>
      <c r="AX213" s="15" t="s">
        <v>79</v>
      </c>
      <c r="AY213" s="256" t="s">
        <v>166</v>
      </c>
    </row>
    <row r="214" s="2" customFormat="1" ht="16.5" customHeight="1">
      <c r="A214" s="40"/>
      <c r="B214" s="41"/>
      <c r="C214" s="206" t="s">
        <v>283</v>
      </c>
      <c r="D214" s="206" t="s">
        <v>170</v>
      </c>
      <c r="E214" s="207" t="s">
        <v>1540</v>
      </c>
      <c r="F214" s="208" t="s">
        <v>1541</v>
      </c>
      <c r="G214" s="209" t="s">
        <v>339</v>
      </c>
      <c r="H214" s="210">
        <v>2</v>
      </c>
      <c r="I214" s="211"/>
      <c r="J214" s="212">
        <f>ROUND(I214*H214,2)</f>
        <v>0</v>
      </c>
      <c r="K214" s="208" t="s">
        <v>19</v>
      </c>
      <c r="L214" s="46"/>
      <c r="M214" s="213" t="s">
        <v>19</v>
      </c>
      <c r="N214" s="214" t="s">
        <v>42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208</v>
      </c>
      <c r="AT214" s="217" t="s">
        <v>170</v>
      </c>
      <c r="AU214" s="217" t="s">
        <v>81</v>
      </c>
      <c r="AY214" s="19" t="s">
        <v>166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79</v>
      </c>
      <c r="BK214" s="218">
        <f>ROUND(I214*H214,2)</f>
        <v>0</v>
      </c>
      <c r="BL214" s="19" t="s">
        <v>208</v>
      </c>
      <c r="BM214" s="217" t="s">
        <v>286</v>
      </c>
    </row>
    <row r="215" s="13" customFormat="1">
      <c r="A215" s="13"/>
      <c r="B215" s="224"/>
      <c r="C215" s="225"/>
      <c r="D215" s="226" t="s">
        <v>178</v>
      </c>
      <c r="E215" s="227" t="s">
        <v>19</v>
      </c>
      <c r="F215" s="228" t="s">
        <v>1485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178</v>
      </c>
      <c r="AU215" s="234" t="s">
        <v>81</v>
      </c>
      <c r="AV215" s="13" t="s">
        <v>79</v>
      </c>
      <c r="AW215" s="13" t="s">
        <v>33</v>
      </c>
      <c r="AX215" s="13" t="s">
        <v>71</v>
      </c>
      <c r="AY215" s="234" t="s">
        <v>166</v>
      </c>
    </row>
    <row r="216" s="13" customFormat="1">
      <c r="A216" s="13"/>
      <c r="B216" s="224"/>
      <c r="C216" s="225"/>
      <c r="D216" s="226" t="s">
        <v>178</v>
      </c>
      <c r="E216" s="227" t="s">
        <v>19</v>
      </c>
      <c r="F216" s="228" t="s">
        <v>1486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178</v>
      </c>
      <c r="AU216" s="234" t="s">
        <v>81</v>
      </c>
      <c r="AV216" s="13" t="s">
        <v>79</v>
      </c>
      <c r="AW216" s="13" t="s">
        <v>33</v>
      </c>
      <c r="AX216" s="13" t="s">
        <v>71</v>
      </c>
      <c r="AY216" s="234" t="s">
        <v>166</v>
      </c>
    </row>
    <row r="217" s="13" customFormat="1">
      <c r="A217" s="13"/>
      <c r="B217" s="224"/>
      <c r="C217" s="225"/>
      <c r="D217" s="226" t="s">
        <v>178</v>
      </c>
      <c r="E217" s="227" t="s">
        <v>19</v>
      </c>
      <c r="F217" s="228" t="s">
        <v>181</v>
      </c>
      <c r="G217" s="225"/>
      <c r="H217" s="227" t="s">
        <v>19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178</v>
      </c>
      <c r="AU217" s="234" t="s">
        <v>81</v>
      </c>
      <c r="AV217" s="13" t="s">
        <v>79</v>
      </c>
      <c r="AW217" s="13" t="s">
        <v>33</v>
      </c>
      <c r="AX217" s="13" t="s">
        <v>71</v>
      </c>
      <c r="AY217" s="234" t="s">
        <v>166</v>
      </c>
    </row>
    <row r="218" s="13" customFormat="1">
      <c r="A218" s="13"/>
      <c r="B218" s="224"/>
      <c r="C218" s="225"/>
      <c r="D218" s="226" t="s">
        <v>178</v>
      </c>
      <c r="E218" s="227" t="s">
        <v>19</v>
      </c>
      <c r="F218" s="228" t="s">
        <v>1539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178</v>
      </c>
      <c r="AU218" s="234" t="s">
        <v>81</v>
      </c>
      <c r="AV218" s="13" t="s">
        <v>79</v>
      </c>
      <c r="AW218" s="13" t="s">
        <v>33</v>
      </c>
      <c r="AX218" s="13" t="s">
        <v>71</v>
      </c>
      <c r="AY218" s="234" t="s">
        <v>166</v>
      </c>
    </row>
    <row r="219" s="14" customFormat="1">
      <c r="A219" s="14"/>
      <c r="B219" s="235"/>
      <c r="C219" s="236"/>
      <c r="D219" s="226" t="s">
        <v>178</v>
      </c>
      <c r="E219" s="237" t="s">
        <v>19</v>
      </c>
      <c r="F219" s="238" t="s">
        <v>81</v>
      </c>
      <c r="G219" s="236"/>
      <c r="H219" s="239">
        <v>2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178</v>
      </c>
      <c r="AU219" s="245" t="s">
        <v>81</v>
      </c>
      <c r="AV219" s="14" t="s">
        <v>81</v>
      </c>
      <c r="AW219" s="14" t="s">
        <v>33</v>
      </c>
      <c r="AX219" s="14" t="s">
        <v>71</v>
      </c>
      <c r="AY219" s="245" t="s">
        <v>166</v>
      </c>
    </row>
    <row r="220" s="15" customFormat="1">
      <c r="A220" s="15"/>
      <c r="B220" s="246"/>
      <c r="C220" s="247"/>
      <c r="D220" s="226" t="s">
        <v>178</v>
      </c>
      <c r="E220" s="248" t="s">
        <v>19</v>
      </c>
      <c r="F220" s="249" t="s">
        <v>183</v>
      </c>
      <c r="G220" s="247"/>
      <c r="H220" s="250">
        <v>2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178</v>
      </c>
      <c r="AU220" s="256" t="s">
        <v>81</v>
      </c>
      <c r="AV220" s="15" t="s">
        <v>175</v>
      </c>
      <c r="AW220" s="15" t="s">
        <v>33</v>
      </c>
      <c r="AX220" s="15" t="s">
        <v>79</v>
      </c>
      <c r="AY220" s="256" t="s">
        <v>166</v>
      </c>
    </row>
    <row r="221" s="2" customFormat="1" ht="16.5" customHeight="1">
      <c r="A221" s="40"/>
      <c r="B221" s="41"/>
      <c r="C221" s="206" t="s">
        <v>234</v>
      </c>
      <c r="D221" s="206" t="s">
        <v>170</v>
      </c>
      <c r="E221" s="207" t="s">
        <v>1542</v>
      </c>
      <c r="F221" s="208" t="s">
        <v>1543</v>
      </c>
      <c r="G221" s="209" t="s">
        <v>339</v>
      </c>
      <c r="H221" s="210">
        <v>1</v>
      </c>
      <c r="I221" s="211"/>
      <c r="J221" s="212">
        <f>ROUND(I221*H221,2)</f>
        <v>0</v>
      </c>
      <c r="K221" s="208" t="s">
        <v>19</v>
      </c>
      <c r="L221" s="46"/>
      <c r="M221" s="213" t="s">
        <v>19</v>
      </c>
      <c r="N221" s="214" t="s">
        <v>42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208</v>
      </c>
      <c r="AT221" s="217" t="s">
        <v>170</v>
      </c>
      <c r="AU221" s="217" t="s">
        <v>81</v>
      </c>
      <c r="AY221" s="19" t="s">
        <v>166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79</v>
      </c>
      <c r="BK221" s="218">
        <f>ROUND(I221*H221,2)</f>
        <v>0</v>
      </c>
      <c r="BL221" s="19" t="s">
        <v>208</v>
      </c>
      <c r="BM221" s="217" t="s">
        <v>291</v>
      </c>
    </row>
    <row r="222" s="13" customFormat="1">
      <c r="A222" s="13"/>
      <c r="B222" s="224"/>
      <c r="C222" s="225"/>
      <c r="D222" s="226" t="s">
        <v>178</v>
      </c>
      <c r="E222" s="227" t="s">
        <v>19</v>
      </c>
      <c r="F222" s="228" t="s">
        <v>1485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178</v>
      </c>
      <c r="AU222" s="234" t="s">
        <v>81</v>
      </c>
      <c r="AV222" s="13" t="s">
        <v>79</v>
      </c>
      <c r="AW222" s="13" t="s">
        <v>33</v>
      </c>
      <c r="AX222" s="13" t="s">
        <v>71</v>
      </c>
      <c r="AY222" s="234" t="s">
        <v>166</v>
      </c>
    </row>
    <row r="223" s="13" customFormat="1">
      <c r="A223" s="13"/>
      <c r="B223" s="224"/>
      <c r="C223" s="225"/>
      <c r="D223" s="226" t="s">
        <v>178</v>
      </c>
      <c r="E223" s="227" t="s">
        <v>19</v>
      </c>
      <c r="F223" s="228" t="s">
        <v>1486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178</v>
      </c>
      <c r="AU223" s="234" t="s">
        <v>81</v>
      </c>
      <c r="AV223" s="13" t="s">
        <v>79</v>
      </c>
      <c r="AW223" s="13" t="s">
        <v>33</v>
      </c>
      <c r="AX223" s="13" t="s">
        <v>71</v>
      </c>
      <c r="AY223" s="234" t="s">
        <v>166</v>
      </c>
    </row>
    <row r="224" s="13" customFormat="1">
      <c r="A224" s="13"/>
      <c r="B224" s="224"/>
      <c r="C224" s="225"/>
      <c r="D224" s="226" t="s">
        <v>178</v>
      </c>
      <c r="E224" s="227" t="s">
        <v>19</v>
      </c>
      <c r="F224" s="228" t="s">
        <v>181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178</v>
      </c>
      <c r="AU224" s="234" t="s">
        <v>81</v>
      </c>
      <c r="AV224" s="13" t="s">
        <v>79</v>
      </c>
      <c r="AW224" s="13" t="s">
        <v>33</v>
      </c>
      <c r="AX224" s="13" t="s">
        <v>71</v>
      </c>
      <c r="AY224" s="234" t="s">
        <v>166</v>
      </c>
    </row>
    <row r="225" s="13" customFormat="1">
      <c r="A225" s="13"/>
      <c r="B225" s="224"/>
      <c r="C225" s="225"/>
      <c r="D225" s="226" t="s">
        <v>178</v>
      </c>
      <c r="E225" s="227" t="s">
        <v>19</v>
      </c>
      <c r="F225" s="228" t="s">
        <v>1539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178</v>
      </c>
      <c r="AU225" s="234" t="s">
        <v>81</v>
      </c>
      <c r="AV225" s="13" t="s">
        <v>79</v>
      </c>
      <c r="AW225" s="13" t="s">
        <v>33</v>
      </c>
      <c r="AX225" s="13" t="s">
        <v>71</v>
      </c>
      <c r="AY225" s="234" t="s">
        <v>166</v>
      </c>
    </row>
    <row r="226" s="14" customFormat="1">
      <c r="A226" s="14"/>
      <c r="B226" s="235"/>
      <c r="C226" s="236"/>
      <c r="D226" s="226" t="s">
        <v>178</v>
      </c>
      <c r="E226" s="237" t="s">
        <v>19</v>
      </c>
      <c r="F226" s="238" t="s">
        <v>79</v>
      </c>
      <c r="G226" s="236"/>
      <c r="H226" s="239">
        <v>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178</v>
      </c>
      <c r="AU226" s="245" t="s">
        <v>81</v>
      </c>
      <c r="AV226" s="14" t="s">
        <v>81</v>
      </c>
      <c r="AW226" s="14" t="s">
        <v>33</v>
      </c>
      <c r="AX226" s="14" t="s">
        <v>71</v>
      </c>
      <c r="AY226" s="245" t="s">
        <v>166</v>
      </c>
    </row>
    <row r="227" s="15" customFormat="1">
      <c r="A227" s="15"/>
      <c r="B227" s="246"/>
      <c r="C227" s="247"/>
      <c r="D227" s="226" t="s">
        <v>178</v>
      </c>
      <c r="E227" s="248" t="s">
        <v>19</v>
      </c>
      <c r="F227" s="249" t="s">
        <v>183</v>
      </c>
      <c r="G227" s="247"/>
      <c r="H227" s="250">
        <v>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178</v>
      </c>
      <c r="AU227" s="256" t="s">
        <v>81</v>
      </c>
      <c r="AV227" s="15" t="s">
        <v>175</v>
      </c>
      <c r="AW227" s="15" t="s">
        <v>33</v>
      </c>
      <c r="AX227" s="15" t="s">
        <v>79</v>
      </c>
      <c r="AY227" s="256" t="s">
        <v>166</v>
      </c>
    </row>
    <row r="228" s="2" customFormat="1" ht="24.15" customHeight="1">
      <c r="A228" s="40"/>
      <c r="B228" s="41"/>
      <c r="C228" s="206" t="s">
        <v>7</v>
      </c>
      <c r="D228" s="206" t="s">
        <v>170</v>
      </c>
      <c r="E228" s="207" t="s">
        <v>1544</v>
      </c>
      <c r="F228" s="208" t="s">
        <v>1545</v>
      </c>
      <c r="G228" s="209" t="s">
        <v>243</v>
      </c>
      <c r="H228" s="210">
        <v>0.36899999999999999</v>
      </c>
      <c r="I228" s="211"/>
      <c r="J228" s="212">
        <f>ROUND(I228*H228,2)</f>
        <v>0</v>
      </c>
      <c r="K228" s="208" t="s">
        <v>174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208</v>
      </c>
      <c r="AT228" s="217" t="s">
        <v>170</v>
      </c>
      <c r="AU228" s="217" t="s">
        <v>81</v>
      </c>
      <c r="AY228" s="19" t="s">
        <v>166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79</v>
      </c>
      <c r="BK228" s="218">
        <f>ROUND(I228*H228,2)</f>
        <v>0</v>
      </c>
      <c r="BL228" s="19" t="s">
        <v>208</v>
      </c>
      <c r="BM228" s="217" t="s">
        <v>296</v>
      </c>
    </row>
    <row r="229" s="2" customFormat="1">
      <c r="A229" s="40"/>
      <c r="B229" s="41"/>
      <c r="C229" s="42"/>
      <c r="D229" s="219" t="s">
        <v>176</v>
      </c>
      <c r="E229" s="42"/>
      <c r="F229" s="220" t="s">
        <v>1546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176</v>
      </c>
      <c r="AU229" s="19" t="s">
        <v>81</v>
      </c>
    </row>
    <row r="230" s="12" customFormat="1" ht="22.8" customHeight="1">
      <c r="A230" s="12"/>
      <c r="B230" s="190"/>
      <c r="C230" s="191"/>
      <c r="D230" s="192" t="s">
        <v>70</v>
      </c>
      <c r="E230" s="204" t="s">
        <v>1547</v>
      </c>
      <c r="F230" s="204" t="s">
        <v>1548</v>
      </c>
      <c r="G230" s="191"/>
      <c r="H230" s="191"/>
      <c r="I230" s="194"/>
      <c r="J230" s="205">
        <f>BK230</f>
        <v>0</v>
      </c>
      <c r="K230" s="191"/>
      <c r="L230" s="196"/>
      <c r="M230" s="197"/>
      <c r="N230" s="198"/>
      <c r="O230" s="198"/>
      <c r="P230" s="199">
        <f>SUM(P231:P239)</f>
        <v>0</v>
      </c>
      <c r="Q230" s="198"/>
      <c r="R230" s="199">
        <f>SUM(R231:R239)</f>
        <v>0</v>
      </c>
      <c r="S230" s="198"/>
      <c r="T230" s="200">
        <f>SUM(T231:T239)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1" t="s">
        <v>81</v>
      </c>
      <c r="AT230" s="202" t="s">
        <v>70</v>
      </c>
      <c r="AU230" s="202" t="s">
        <v>79</v>
      </c>
      <c r="AY230" s="201" t="s">
        <v>166</v>
      </c>
      <c r="BK230" s="203">
        <f>SUM(BK231:BK239)</f>
        <v>0</v>
      </c>
    </row>
    <row r="231" s="2" customFormat="1" ht="16.5" customHeight="1">
      <c r="A231" s="40"/>
      <c r="B231" s="41"/>
      <c r="C231" s="206" t="s">
        <v>244</v>
      </c>
      <c r="D231" s="206" t="s">
        <v>170</v>
      </c>
      <c r="E231" s="207" t="s">
        <v>1549</v>
      </c>
      <c r="F231" s="208" t="s">
        <v>1550</v>
      </c>
      <c r="G231" s="209" t="s">
        <v>339</v>
      </c>
      <c r="H231" s="210">
        <v>1</v>
      </c>
      <c r="I231" s="211"/>
      <c r="J231" s="212">
        <f>ROUND(I231*H231,2)</f>
        <v>0</v>
      </c>
      <c r="K231" s="208" t="s">
        <v>174</v>
      </c>
      <c r="L231" s="46"/>
      <c r="M231" s="213" t="s">
        <v>19</v>
      </c>
      <c r="N231" s="214" t="s">
        <v>42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208</v>
      </c>
      <c r="AT231" s="217" t="s">
        <v>170</v>
      </c>
      <c r="AU231" s="217" t="s">
        <v>81</v>
      </c>
      <c r="AY231" s="19" t="s">
        <v>166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79</v>
      </c>
      <c r="BK231" s="218">
        <f>ROUND(I231*H231,2)</f>
        <v>0</v>
      </c>
      <c r="BL231" s="19" t="s">
        <v>208</v>
      </c>
      <c r="BM231" s="217" t="s">
        <v>302</v>
      </c>
    </row>
    <row r="232" s="2" customFormat="1">
      <c r="A232" s="40"/>
      <c r="B232" s="41"/>
      <c r="C232" s="42"/>
      <c r="D232" s="219" t="s">
        <v>176</v>
      </c>
      <c r="E232" s="42"/>
      <c r="F232" s="220" t="s">
        <v>1551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176</v>
      </c>
      <c r="AU232" s="19" t="s">
        <v>81</v>
      </c>
    </row>
    <row r="233" s="13" customFormat="1">
      <c r="A233" s="13"/>
      <c r="B233" s="224"/>
      <c r="C233" s="225"/>
      <c r="D233" s="226" t="s">
        <v>178</v>
      </c>
      <c r="E233" s="227" t="s">
        <v>19</v>
      </c>
      <c r="F233" s="228" t="s">
        <v>1485</v>
      </c>
      <c r="G233" s="225"/>
      <c r="H233" s="227" t="s">
        <v>19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178</v>
      </c>
      <c r="AU233" s="234" t="s">
        <v>81</v>
      </c>
      <c r="AV233" s="13" t="s">
        <v>79</v>
      </c>
      <c r="AW233" s="13" t="s">
        <v>33</v>
      </c>
      <c r="AX233" s="13" t="s">
        <v>71</v>
      </c>
      <c r="AY233" s="234" t="s">
        <v>166</v>
      </c>
    </row>
    <row r="234" s="13" customFormat="1">
      <c r="A234" s="13"/>
      <c r="B234" s="224"/>
      <c r="C234" s="225"/>
      <c r="D234" s="226" t="s">
        <v>178</v>
      </c>
      <c r="E234" s="227" t="s">
        <v>19</v>
      </c>
      <c r="F234" s="228" t="s">
        <v>1486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178</v>
      </c>
      <c r="AU234" s="234" t="s">
        <v>81</v>
      </c>
      <c r="AV234" s="13" t="s">
        <v>79</v>
      </c>
      <c r="AW234" s="13" t="s">
        <v>33</v>
      </c>
      <c r="AX234" s="13" t="s">
        <v>71</v>
      </c>
      <c r="AY234" s="234" t="s">
        <v>166</v>
      </c>
    </row>
    <row r="235" s="13" customFormat="1">
      <c r="A235" s="13"/>
      <c r="B235" s="224"/>
      <c r="C235" s="225"/>
      <c r="D235" s="226" t="s">
        <v>178</v>
      </c>
      <c r="E235" s="227" t="s">
        <v>19</v>
      </c>
      <c r="F235" s="228" t="s">
        <v>1552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178</v>
      </c>
      <c r="AU235" s="234" t="s">
        <v>81</v>
      </c>
      <c r="AV235" s="13" t="s">
        <v>79</v>
      </c>
      <c r="AW235" s="13" t="s">
        <v>33</v>
      </c>
      <c r="AX235" s="13" t="s">
        <v>71</v>
      </c>
      <c r="AY235" s="234" t="s">
        <v>166</v>
      </c>
    </row>
    <row r="236" s="13" customFormat="1">
      <c r="A236" s="13"/>
      <c r="B236" s="224"/>
      <c r="C236" s="225"/>
      <c r="D236" s="226" t="s">
        <v>178</v>
      </c>
      <c r="E236" s="227" t="s">
        <v>19</v>
      </c>
      <c r="F236" s="228" t="s">
        <v>181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178</v>
      </c>
      <c r="AU236" s="234" t="s">
        <v>81</v>
      </c>
      <c r="AV236" s="13" t="s">
        <v>79</v>
      </c>
      <c r="AW236" s="13" t="s">
        <v>33</v>
      </c>
      <c r="AX236" s="13" t="s">
        <v>71</v>
      </c>
      <c r="AY236" s="234" t="s">
        <v>166</v>
      </c>
    </row>
    <row r="237" s="14" customFormat="1">
      <c r="A237" s="14"/>
      <c r="B237" s="235"/>
      <c r="C237" s="236"/>
      <c r="D237" s="226" t="s">
        <v>178</v>
      </c>
      <c r="E237" s="237" t="s">
        <v>19</v>
      </c>
      <c r="F237" s="238" t="s">
        <v>79</v>
      </c>
      <c r="G237" s="236"/>
      <c r="H237" s="239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178</v>
      </c>
      <c r="AU237" s="245" t="s">
        <v>81</v>
      </c>
      <c r="AV237" s="14" t="s">
        <v>81</v>
      </c>
      <c r="AW237" s="14" t="s">
        <v>33</v>
      </c>
      <c r="AX237" s="14" t="s">
        <v>71</v>
      </c>
      <c r="AY237" s="245" t="s">
        <v>166</v>
      </c>
    </row>
    <row r="238" s="15" customFormat="1">
      <c r="A238" s="15"/>
      <c r="B238" s="246"/>
      <c r="C238" s="247"/>
      <c r="D238" s="226" t="s">
        <v>178</v>
      </c>
      <c r="E238" s="248" t="s">
        <v>19</v>
      </c>
      <c r="F238" s="249" t="s">
        <v>183</v>
      </c>
      <c r="G238" s="247"/>
      <c r="H238" s="250">
        <v>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178</v>
      </c>
      <c r="AU238" s="256" t="s">
        <v>81</v>
      </c>
      <c r="AV238" s="15" t="s">
        <v>175</v>
      </c>
      <c r="AW238" s="15" t="s">
        <v>33</v>
      </c>
      <c r="AX238" s="15" t="s">
        <v>79</v>
      </c>
      <c r="AY238" s="256" t="s">
        <v>166</v>
      </c>
    </row>
    <row r="239" s="2" customFormat="1" ht="16.5" customHeight="1">
      <c r="A239" s="40"/>
      <c r="B239" s="41"/>
      <c r="C239" s="257" t="s">
        <v>305</v>
      </c>
      <c r="D239" s="257" t="s">
        <v>260</v>
      </c>
      <c r="E239" s="258" t="s">
        <v>1553</v>
      </c>
      <c r="F239" s="259" t="s">
        <v>1554</v>
      </c>
      <c r="G239" s="260" t="s">
        <v>339</v>
      </c>
      <c r="H239" s="261">
        <v>1</v>
      </c>
      <c r="I239" s="262"/>
      <c r="J239" s="263">
        <f>ROUND(I239*H239,2)</f>
        <v>0</v>
      </c>
      <c r="K239" s="259" t="s">
        <v>19</v>
      </c>
      <c r="L239" s="264"/>
      <c r="M239" s="265" t="s">
        <v>19</v>
      </c>
      <c r="N239" s="266" t="s">
        <v>42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267</v>
      </c>
      <c r="AT239" s="217" t="s">
        <v>260</v>
      </c>
      <c r="AU239" s="217" t="s">
        <v>81</v>
      </c>
      <c r="AY239" s="19" t="s">
        <v>166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79</v>
      </c>
      <c r="BK239" s="218">
        <f>ROUND(I239*H239,2)</f>
        <v>0</v>
      </c>
      <c r="BL239" s="19" t="s">
        <v>208</v>
      </c>
      <c r="BM239" s="217" t="s">
        <v>308</v>
      </c>
    </row>
    <row r="240" s="12" customFormat="1" ht="22.8" customHeight="1">
      <c r="A240" s="12"/>
      <c r="B240" s="190"/>
      <c r="C240" s="191"/>
      <c r="D240" s="192" t="s">
        <v>70</v>
      </c>
      <c r="E240" s="204" t="s">
        <v>1555</v>
      </c>
      <c r="F240" s="204" t="s">
        <v>1555</v>
      </c>
      <c r="G240" s="191"/>
      <c r="H240" s="191"/>
      <c r="I240" s="194"/>
      <c r="J240" s="205">
        <f>BK240</f>
        <v>0</v>
      </c>
      <c r="K240" s="191"/>
      <c r="L240" s="196"/>
      <c r="M240" s="197"/>
      <c r="N240" s="198"/>
      <c r="O240" s="198"/>
      <c r="P240" s="199">
        <f>SUM(P241:P260)</f>
        <v>0</v>
      </c>
      <c r="Q240" s="198"/>
      <c r="R240" s="199">
        <f>SUM(R241:R260)</f>
        <v>0</v>
      </c>
      <c r="S240" s="198"/>
      <c r="T240" s="200">
        <f>SUM(T241:T260)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1" t="s">
        <v>175</v>
      </c>
      <c r="AT240" s="202" t="s">
        <v>70</v>
      </c>
      <c r="AU240" s="202" t="s">
        <v>79</v>
      </c>
      <c r="AY240" s="201" t="s">
        <v>166</v>
      </c>
      <c r="BK240" s="203">
        <f>SUM(BK241:BK260)</f>
        <v>0</v>
      </c>
    </row>
    <row r="241" s="2" customFormat="1" ht="16.5" customHeight="1">
      <c r="A241" s="40"/>
      <c r="B241" s="41"/>
      <c r="C241" s="206" t="s">
        <v>249</v>
      </c>
      <c r="D241" s="206" t="s">
        <v>170</v>
      </c>
      <c r="E241" s="207" t="s">
        <v>1556</v>
      </c>
      <c r="F241" s="208" t="s">
        <v>1557</v>
      </c>
      <c r="G241" s="209" t="s">
        <v>1558</v>
      </c>
      <c r="H241" s="210">
        <v>3</v>
      </c>
      <c r="I241" s="211"/>
      <c r="J241" s="212">
        <f>ROUND(I241*H241,2)</f>
        <v>0</v>
      </c>
      <c r="K241" s="208" t="s">
        <v>19</v>
      </c>
      <c r="L241" s="46"/>
      <c r="M241" s="213" t="s">
        <v>19</v>
      </c>
      <c r="N241" s="214" t="s">
        <v>42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1559</v>
      </c>
      <c r="AT241" s="217" t="s">
        <v>170</v>
      </c>
      <c r="AU241" s="217" t="s">
        <v>81</v>
      </c>
      <c r="AY241" s="19" t="s">
        <v>166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79</v>
      </c>
      <c r="BK241" s="218">
        <f>ROUND(I241*H241,2)</f>
        <v>0</v>
      </c>
      <c r="BL241" s="19" t="s">
        <v>1559</v>
      </c>
      <c r="BM241" s="217" t="s">
        <v>314</v>
      </c>
    </row>
    <row r="242" s="13" customFormat="1">
      <c r="A242" s="13"/>
      <c r="B242" s="224"/>
      <c r="C242" s="225"/>
      <c r="D242" s="226" t="s">
        <v>178</v>
      </c>
      <c r="E242" s="227" t="s">
        <v>19</v>
      </c>
      <c r="F242" s="228" t="s">
        <v>1485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178</v>
      </c>
      <c r="AU242" s="234" t="s">
        <v>81</v>
      </c>
      <c r="AV242" s="13" t="s">
        <v>79</v>
      </c>
      <c r="AW242" s="13" t="s">
        <v>33</v>
      </c>
      <c r="AX242" s="13" t="s">
        <v>71</v>
      </c>
      <c r="AY242" s="234" t="s">
        <v>166</v>
      </c>
    </row>
    <row r="243" s="13" customFormat="1">
      <c r="A243" s="13"/>
      <c r="B243" s="224"/>
      <c r="C243" s="225"/>
      <c r="D243" s="226" t="s">
        <v>178</v>
      </c>
      <c r="E243" s="227" t="s">
        <v>19</v>
      </c>
      <c r="F243" s="228" t="s">
        <v>181</v>
      </c>
      <c r="G243" s="225"/>
      <c r="H243" s="227" t="s">
        <v>19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178</v>
      </c>
      <c r="AU243" s="234" t="s">
        <v>81</v>
      </c>
      <c r="AV243" s="13" t="s">
        <v>79</v>
      </c>
      <c r="AW243" s="13" t="s">
        <v>33</v>
      </c>
      <c r="AX243" s="13" t="s">
        <v>71</v>
      </c>
      <c r="AY243" s="234" t="s">
        <v>166</v>
      </c>
    </row>
    <row r="244" s="14" customFormat="1">
      <c r="A244" s="14"/>
      <c r="B244" s="235"/>
      <c r="C244" s="236"/>
      <c r="D244" s="226" t="s">
        <v>178</v>
      </c>
      <c r="E244" s="237" t="s">
        <v>19</v>
      </c>
      <c r="F244" s="238" t="s">
        <v>1560</v>
      </c>
      <c r="G244" s="236"/>
      <c r="H244" s="239">
        <v>3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178</v>
      </c>
      <c r="AU244" s="245" t="s">
        <v>81</v>
      </c>
      <c r="AV244" s="14" t="s">
        <v>81</v>
      </c>
      <c r="AW244" s="14" t="s">
        <v>33</v>
      </c>
      <c r="AX244" s="14" t="s">
        <v>71</v>
      </c>
      <c r="AY244" s="245" t="s">
        <v>166</v>
      </c>
    </row>
    <row r="245" s="15" customFormat="1">
      <c r="A245" s="15"/>
      <c r="B245" s="246"/>
      <c r="C245" s="247"/>
      <c r="D245" s="226" t="s">
        <v>178</v>
      </c>
      <c r="E245" s="248" t="s">
        <v>19</v>
      </c>
      <c r="F245" s="249" t="s">
        <v>183</v>
      </c>
      <c r="G245" s="247"/>
      <c r="H245" s="250">
        <v>3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178</v>
      </c>
      <c r="AU245" s="256" t="s">
        <v>81</v>
      </c>
      <c r="AV245" s="15" t="s">
        <v>175</v>
      </c>
      <c r="AW245" s="15" t="s">
        <v>33</v>
      </c>
      <c r="AX245" s="15" t="s">
        <v>79</v>
      </c>
      <c r="AY245" s="256" t="s">
        <v>166</v>
      </c>
    </row>
    <row r="246" s="2" customFormat="1" ht="16.5" customHeight="1">
      <c r="A246" s="40"/>
      <c r="B246" s="41"/>
      <c r="C246" s="206" t="s">
        <v>317</v>
      </c>
      <c r="D246" s="206" t="s">
        <v>170</v>
      </c>
      <c r="E246" s="207" t="s">
        <v>1561</v>
      </c>
      <c r="F246" s="208" t="s">
        <v>1562</v>
      </c>
      <c r="G246" s="209" t="s">
        <v>1558</v>
      </c>
      <c r="H246" s="210">
        <v>3</v>
      </c>
      <c r="I246" s="211"/>
      <c r="J246" s="212">
        <f>ROUND(I246*H246,2)</f>
        <v>0</v>
      </c>
      <c r="K246" s="208" t="s">
        <v>19</v>
      </c>
      <c r="L246" s="46"/>
      <c r="M246" s="213" t="s">
        <v>19</v>
      </c>
      <c r="N246" s="214" t="s">
        <v>42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1559</v>
      </c>
      <c r="AT246" s="217" t="s">
        <v>170</v>
      </c>
      <c r="AU246" s="217" t="s">
        <v>81</v>
      </c>
      <c r="AY246" s="19" t="s">
        <v>166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79</v>
      </c>
      <c r="BK246" s="218">
        <f>ROUND(I246*H246,2)</f>
        <v>0</v>
      </c>
      <c r="BL246" s="19" t="s">
        <v>1559</v>
      </c>
      <c r="BM246" s="217" t="s">
        <v>320</v>
      </c>
    </row>
    <row r="247" s="13" customFormat="1">
      <c r="A247" s="13"/>
      <c r="B247" s="224"/>
      <c r="C247" s="225"/>
      <c r="D247" s="226" t="s">
        <v>178</v>
      </c>
      <c r="E247" s="227" t="s">
        <v>19</v>
      </c>
      <c r="F247" s="228" t="s">
        <v>1485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178</v>
      </c>
      <c r="AU247" s="234" t="s">
        <v>81</v>
      </c>
      <c r="AV247" s="13" t="s">
        <v>79</v>
      </c>
      <c r="AW247" s="13" t="s">
        <v>33</v>
      </c>
      <c r="AX247" s="13" t="s">
        <v>71</v>
      </c>
      <c r="AY247" s="234" t="s">
        <v>166</v>
      </c>
    </row>
    <row r="248" s="13" customFormat="1">
      <c r="A248" s="13"/>
      <c r="B248" s="224"/>
      <c r="C248" s="225"/>
      <c r="D248" s="226" t="s">
        <v>178</v>
      </c>
      <c r="E248" s="227" t="s">
        <v>19</v>
      </c>
      <c r="F248" s="228" t="s">
        <v>181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178</v>
      </c>
      <c r="AU248" s="234" t="s">
        <v>81</v>
      </c>
      <c r="AV248" s="13" t="s">
        <v>79</v>
      </c>
      <c r="AW248" s="13" t="s">
        <v>33</v>
      </c>
      <c r="AX248" s="13" t="s">
        <v>71</v>
      </c>
      <c r="AY248" s="234" t="s">
        <v>166</v>
      </c>
    </row>
    <row r="249" s="14" customFormat="1">
      <c r="A249" s="14"/>
      <c r="B249" s="235"/>
      <c r="C249" s="236"/>
      <c r="D249" s="226" t="s">
        <v>178</v>
      </c>
      <c r="E249" s="237" t="s">
        <v>19</v>
      </c>
      <c r="F249" s="238" t="s">
        <v>1560</v>
      </c>
      <c r="G249" s="236"/>
      <c r="H249" s="239">
        <v>3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178</v>
      </c>
      <c r="AU249" s="245" t="s">
        <v>81</v>
      </c>
      <c r="AV249" s="14" t="s">
        <v>81</v>
      </c>
      <c r="AW249" s="14" t="s">
        <v>33</v>
      </c>
      <c r="AX249" s="14" t="s">
        <v>71</v>
      </c>
      <c r="AY249" s="245" t="s">
        <v>166</v>
      </c>
    </row>
    <row r="250" s="15" customFormat="1">
      <c r="A250" s="15"/>
      <c r="B250" s="246"/>
      <c r="C250" s="247"/>
      <c r="D250" s="226" t="s">
        <v>178</v>
      </c>
      <c r="E250" s="248" t="s">
        <v>19</v>
      </c>
      <c r="F250" s="249" t="s">
        <v>183</v>
      </c>
      <c r="G250" s="247"/>
      <c r="H250" s="250">
        <v>3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6" t="s">
        <v>178</v>
      </c>
      <c r="AU250" s="256" t="s">
        <v>81</v>
      </c>
      <c r="AV250" s="15" t="s">
        <v>175</v>
      </c>
      <c r="AW250" s="15" t="s">
        <v>33</v>
      </c>
      <c r="AX250" s="15" t="s">
        <v>79</v>
      </c>
      <c r="AY250" s="256" t="s">
        <v>166</v>
      </c>
    </row>
    <row r="251" s="2" customFormat="1" ht="16.5" customHeight="1">
      <c r="A251" s="40"/>
      <c r="B251" s="41"/>
      <c r="C251" s="206" t="s">
        <v>254</v>
      </c>
      <c r="D251" s="206" t="s">
        <v>170</v>
      </c>
      <c r="E251" s="207" t="s">
        <v>1563</v>
      </c>
      <c r="F251" s="208" t="s">
        <v>1564</v>
      </c>
      <c r="G251" s="209" t="s">
        <v>326</v>
      </c>
      <c r="H251" s="210">
        <v>1</v>
      </c>
      <c r="I251" s="211"/>
      <c r="J251" s="212">
        <f>ROUND(I251*H251,2)</f>
        <v>0</v>
      </c>
      <c r="K251" s="208" t="s">
        <v>19</v>
      </c>
      <c r="L251" s="46"/>
      <c r="M251" s="213" t="s">
        <v>19</v>
      </c>
      <c r="N251" s="214" t="s">
        <v>42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1559</v>
      </c>
      <c r="AT251" s="217" t="s">
        <v>170</v>
      </c>
      <c r="AU251" s="217" t="s">
        <v>81</v>
      </c>
      <c r="AY251" s="19" t="s">
        <v>166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79</v>
      </c>
      <c r="BK251" s="218">
        <f>ROUND(I251*H251,2)</f>
        <v>0</v>
      </c>
      <c r="BL251" s="19" t="s">
        <v>1559</v>
      </c>
      <c r="BM251" s="217" t="s">
        <v>327</v>
      </c>
    </row>
    <row r="252" s="13" customFormat="1">
      <c r="A252" s="13"/>
      <c r="B252" s="224"/>
      <c r="C252" s="225"/>
      <c r="D252" s="226" t="s">
        <v>178</v>
      </c>
      <c r="E252" s="227" t="s">
        <v>19</v>
      </c>
      <c r="F252" s="228" t="s">
        <v>1485</v>
      </c>
      <c r="G252" s="225"/>
      <c r="H252" s="227" t="s">
        <v>19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178</v>
      </c>
      <c r="AU252" s="234" t="s">
        <v>81</v>
      </c>
      <c r="AV252" s="13" t="s">
        <v>79</v>
      </c>
      <c r="AW252" s="13" t="s">
        <v>33</v>
      </c>
      <c r="AX252" s="13" t="s">
        <v>71</v>
      </c>
      <c r="AY252" s="234" t="s">
        <v>166</v>
      </c>
    </row>
    <row r="253" s="13" customFormat="1">
      <c r="A253" s="13"/>
      <c r="B253" s="224"/>
      <c r="C253" s="225"/>
      <c r="D253" s="226" t="s">
        <v>178</v>
      </c>
      <c r="E253" s="227" t="s">
        <v>19</v>
      </c>
      <c r="F253" s="228" t="s">
        <v>181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178</v>
      </c>
      <c r="AU253" s="234" t="s">
        <v>81</v>
      </c>
      <c r="AV253" s="13" t="s">
        <v>79</v>
      </c>
      <c r="AW253" s="13" t="s">
        <v>33</v>
      </c>
      <c r="AX253" s="13" t="s">
        <v>71</v>
      </c>
      <c r="AY253" s="234" t="s">
        <v>166</v>
      </c>
    </row>
    <row r="254" s="14" customFormat="1">
      <c r="A254" s="14"/>
      <c r="B254" s="235"/>
      <c r="C254" s="236"/>
      <c r="D254" s="226" t="s">
        <v>178</v>
      </c>
      <c r="E254" s="237" t="s">
        <v>19</v>
      </c>
      <c r="F254" s="238" t="s">
        <v>1565</v>
      </c>
      <c r="G254" s="236"/>
      <c r="H254" s="239">
        <v>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178</v>
      </c>
      <c r="AU254" s="245" t="s">
        <v>81</v>
      </c>
      <c r="AV254" s="14" t="s">
        <v>81</v>
      </c>
      <c r="AW254" s="14" t="s">
        <v>33</v>
      </c>
      <c r="AX254" s="14" t="s">
        <v>71</v>
      </c>
      <c r="AY254" s="245" t="s">
        <v>166</v>
      </c>
    </row>
    <row r="255" s="15" customFormat="1">
      <c r="A255" s="15"/>
      <c r="B255" s="246"/>
      <c r="C255" s="247"/>
      <c r="D255" s="226" t="s">
        <v>178</v>
      </c>
      <c r="E255" s="248" t="s">
        <v>19</v>
      </c>
      <c r="F255" s="249" t="s">
        <v>183</v>
      </c>
      <c r="G255" s="247"/>
      <c r="H255" s="250">
        <v>1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6" t="s">
        <v>178</v>
      </c>
      <c r="AU255" s="256" t="s">
        <v>81</v>
      </c>
      <c r="AV255" s="15" t="s">
        <v>175</v>
      </c>
      <c r="AW255" s="15" t="s">
        <v>33</v>
      </c>
      <c r="AX255" s="15" t="s">
        <v>79</v>
      </c>
      <c r="AY255" s="256" t="s">
        <v>166</v>
      </c>
    </row>
    <row r="256" s="2" customFormat="1" ht="16.5" customHeight="1">
      <c r="A256" s="40"/>
      <c r="B256" s="41"/>
      <c r="C256" s="206" t="s">
        <v>275</v>
      </c>
      <c r="D256" s="206" t="s">
        <v>170</v>
      </c>
      <c r="E256" s="207" t="s">
        <v>1566</v>
      </c>
      <c r="F256" s="208" t="s">
        <v>1567</v>
      </c>
      <c r="G256" s="209" t="s">
        <v>326</v>
      </c>
      <c r="H256" s="210">
        <v>1</v>
      </c>
      <c r="I256" s="211"/>
      <c r="J256" s="212">
        <f>ROUND(I256*H256,2)</f>
        <v>0</v>
      </c>
      <c r="K256" s="208" t="s">
        <v>19</v>
      </c>
      <c r="L256" s="46"/>
      <c r="M256" s="213" t="s">
        <v>19</v>
      </c>
      <c r="N256" s="214" t="s">
        <v>42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1559</v>
      </c>
      <c r="AT256" s="217" t="s">
        <v>170</v>
      </c>
      <c r="AU256" s="217" t="s">
        <v>81</v>
      </c>
      <c r="AY256" s="19" t="s">
        <v>166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79</v>
      </c>
      <c r="BK256" s="218">
        <f>ROUND(I256*H256,2)</f>
        <v>0</v>
      </c>
      <c r="BL256" s="19" t="s">
        <v>1559</v>
      </c>
      <c r="BM256" s="217" t="s">
        <v>333</v>
      </c>
    </row>
    <row r="257" s="13" customFormat="1">
      <c r="A257" s="13"/>
      <c r="B257" s="224"/>
      <c r="C257" s="225"/>
      <c r="D257" s="226" t="s">
        <v>178</v>
      </c>
      <c r="E257" s="227" t="s">
        <v>19</v>
      </c>
      <c r="F257" s="228" t="s">
        <v>1485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178</v>
      </c>
      <c r="AU257" s="234" t="s">
        <v>81</v>
      </c>
      <c r="AV257" s="13" t="s">
        <v>79</v>
      </c>
      <c r="AW257" s="13" t="s">
        <v>33</v>
      </c>
      <c r="AX257" s="13" t="s">
        <v>71</v>
      </c>
      <c r="AY257" s="234" t="s">
        <v>166</v>
      </c>
    </row>
    <row r="258" s="13" customFormat="1">
      <c r="A258" s="13"/>
      <c r="B258" s="224"/>
      <c r="C258" s="225"/>
      <c r="D258" s="226" t="s">
        <v>178</v>
      </c>
      <c r="E258" s="227" t="s">
        <v>19</v>
      </c>
      <c r="F258" s="228" t="s">
        <v>181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178</v>
      </c>
      <c r="AU258" s="234" t="s">
        <v>81</v>
      </c>
      <c r="AV258" s="13" t="s">
        <v>79</v>
      </c>
      <c r="AW258" s="13" t="s">
        <v>33</v>
      </c>
      <c r="AX258" s="13" t="s">
        <v>71</v>
      </c>
      <c r="AY258" s="234" t="s">
        <v>166</v>
      </c>
    </row>
    <row r="259" s="14" customFormat="1">
      <c r="A259" s="14"/>
      <c r="B259" s="235"/>
      <c r="C259" s="236"/>
      <c r="D259" s="226" t="s">
        <v>178</v>
      </c>
      <c r="E259" s="237" t="s">
        <v>19</v>
      </c>
      <c r="F259" s="238" t="s">
        <v>1565</v>
      </c>
      <c r="G259" s="236"/>
      <c r="H259" s="239">
        <v>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178</v>
      </c>
      <c r="AU259" s="245" t="s">
        <v>81</v>
      </c>
      <c r="AV259" s="14" t="s">
        <v>81</v>
      </c>
      <c r="AW259" s="14" t="s">
        <v>33</v>
      </c>
      <c r="AX259" s="14" t="s">
        <v>71</v>
      </c>
      <c r="AY259" s="245" t="s">
        <v>166</v>
      </c>
    </row>
    <row r="260" s="15" customFormat="1">
      <c r="A260" s="15"/>
      <c r="B260" s="246"/>
      <c r="C260" s="247"/>
      <c r="D260" s="226" t="s">
        <v>178</v>
      </c>
      <c r="E260" s="248" t="s">
        <v>19</v>
      </c>
      <c r="F260" s="249" t="s">
        <v>183</v>
      </c>
      <c r="G260" s="247"/>
      <c r="H260" s="250">
        <v>1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6" t="s">
        <v>178</v>
      </c>
      <c r="AU260" s="256" t="s">
        <v>81</v>
      </c>
      <c r="AV260" s="15" t="s">
        <v>175</v>
      </c>
      <c r="AW260" s="15" t="s">
        <v>33</v>
      </c>
      <c r="AX260" s="15" t="s">
        <v>79</v>
      </c>
      <c r="AY260" s="256" t="s">
        <v>166</v>
      </c>
    </row>
    <row r="261" s="12" customFormat="1" ht="25.92" customHeight="1">
      <c r="A261" s="12"/>
      <c r="B261" s="190"/>
      <c r="C261" s="191"/>
      <c r="D261" s="192" t="s">
        <v>70</v>
      </c>
      <c r="E261" s="193" t="s">
        <v>260</v>
      </c>
      <c r="F261" s="193" t="s">
        <v>1568</v>
      </c>
      <c r="G261" s="191"/>
      <c r="H261" s="191"/>
      <c r="I261" s="194"/>
      <c r="J261" s="195">
        <f>BK261</f>
        <v>0</v>
      </c>
      <c r="K261" s="191"/>
      <c r="L261" s="196"/>
      <c r="M261" s="197"/>
      <c r="N261" s="198"/>
      <c r="O261" s="198"/>
      <c r="P261" s="199">
        <f>P262</f>
        <v>0</v>
      </c>
      <c r="Q261" s="198"/>
      <c r="R261" s="199">
        <f>R262</f>
        <v>0</v>
      </c>
      <c r="S261" s="198"/>
      <c r="T261" s="200">
        <f>T262</f>
        <v>0.20000000000000001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1" t="s">
        <v>188</v>
      </c>
      <c r="AT261" s="202" t="s">
        <v>70</v>
      </c>
      <c r="AU261" s="202" t="s">
        <v>71</v>
      </c>
      <c r="AY261" s="201" t="s">
        <v>166</v>
      </c>
      <c r="BK261" s="203">
        <f>BK262</f>
        <v>0</v>
      </c>
    </row>
    <row r="262" s="12" customFormat="1" ht="22.8" customHeight="1">
      <c r="A262" s="12"/>
      <c r="B262" s="190"/>
      <c r="C262" s="191"/>
      <c r="D262" s="192" t="s">
        <v>70</v>
      </c>
      <c r="E262" s="204" t="s">
        <v>1569</v>
      </c>
      <c r="F262" s="204" t="s">
        <v>1570</v>
      </c>
      <c r="G262" s="191"/>
      <c r="H262" s="191"/>
      <c r="I262" s="194"/>
      <c r="J262" s="205">
        <f>BK262</f>
        <v>0</v>
      </c>
      <c r="K262" s="191"/>
      <c r="L262" s="196"/>
      <c r="M262" s="197"/>
      <c r="N262" s="198"/>
      <c r="O262" s="198"/>
      <c r="P262" s="199">
        <f>SUM(P263:P272)</f>
        <v>0</v>
      </c>
      <c r="Q262" s="198"/>
      <c r="R262" s="199">
        <f>SUM(R263:R272)</f>
        <v>0</v>
      </c>
      <c r="S262" s="198"/>
      <c r="T262" s="200">
        <f>SUM(T263:T272)</f>
        <v>0.20000000000000001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1" t="s">
        <v>188</v>
      </c>
      <c r="AT262" s="202" t="s">
        <v>70</v>
      </c>
      <c r="AU262" s="202" t="s">
        <v>79</v>
      </c>
      <c r="AY262" s="201" t="s">
        <v>166</v>
      </c>
      <c r="BK262" s="203">
        <f>SUM(BK263:BK272)</f>
        <v>0</v>
      </c>
    </row>
    <row r="263" s="2" customFormat="1" ht="21.75" customHeight="1">
      <c r="A263" s="40"/>
      <c r="B263" s="41"/>
      <c r="C263" s="206" t="s">
        <v>257</v>
      </c>
      <c r="D263" s="206" t="s">
        <v>170</v>
      </c>
      <c r="E263" s="207" t="s">
        <v>1571</v>
      </c>
      <c r="F263" s="208" t="s">
        <v>1572</v>
      </c>
      <c r="G263" s="209" t="s">
        <v>332</v>
      </c>
      <c r="H263" s="210">
        <v>40</v>
      </c>
      <c r="I263" s="211"/>
      <c r="J263" s="212">
        <f>ROUND(I263*H263,2)</f>
        <v>0</v>
      </c>
      <c r="K263" s="208" t="s">
        <v>174</v>
      </c>
      <c r="L263" s="46"/>
      <c r="M263" s="213" t="s">
        <v>19</v>
      </c>
      <c r="N263" s="214" t="s">
        <v>42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0.0050000000000000001</v>
      </c>
      <c r="T263" s="216">
        <f>S263*H263</f>
        <v>0.20000000000000001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368</v>
      </c>
      <c r="AT263" s="217" t="s">
        <v>170</v>
      </c>
      <c r="AU263" s="217" t="s">
        <v>81</v>
      </c>
      <c r="AY263" s="19" t="s">
        <v>166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79</v>
      </c>
      <c r="BK263" s="218">
        <f>ROUND(I263*H263,2)</f>
        <v>0</v>
      </c>
      <c r="BL263" s="19" t="s">
        <v>368</v>
      </c>
      <c r="BM263" s="217" t="s">
        <v>340</v>
      </c>
    </row>
    <row r="264" s="2" customFormat="1">
      <c r="A264" s="40"/>
      <c r="B264" s="41"/>
      <c r="C264" s="42"/>
      <c r="D264" s="219" t="s">
        <v>176</v>
      </c>
      <c r="E264" s="42"/>
      <c r="F264" s="220" t="s">
        <v>1573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176</v>
      </c>
      <c r="AU264" s="19" t="s">
        <v>81</v>
      </c>
    </row>
    <row r="265" s="14" customFormat="1">
      <c r="A265" s="14"/>
      <c r="B265" s="235"/>
      <c r="C265" s="236"/>
      <c r="D265" s="226" t="s">
        <v>178</v>
      </c>
      <c r="E265" s="237" t="s">
        <v>19</v>
      </c>
      <c r="F265" s="238" t="s">
        <v>1574</v>
      </c>
      <c r="G265" s="236"/>
      <c r="H265" s="239">
        <v>40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178</v>
      </c>
      <c r="AU265" s="245" t="s">
        <v>81</v>
      </c>
      <c r="AV265" s="14" t="s">
        <v>81</v>
      </c>
      <c r="AW265" s="14" t="s">
        <v>33</v>
      </c>
      <c r="AX265" s="14" t="s">
        <v>71</v>
      </c>
      <c r="AY265" s="245" t="s">
        <v>166</v>
      </c>
    </row>
    <row r="266" s="15" customFormat="1">
      <c r="A266" s="15"/>
      <c r="B266" s="246"/>
      <c r="C266" s="247"/>
      <c r="D266" s="226" t="s">
        <v>178</v>
      </c>
      <c r="E266" s="248" t="s">
        <v>19</v>
      </c>
      <c r="F266" s="249" t="s">
        <v>183</v>
      </c>
      <c r="G266" s="247"/>
      <c r="H266" s="250">
        <v>40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178</v>
      </c>
      <c r="AU266" s="256" t="s">
        <v>81</v>
      </c>
      <c r="AV266" s="15" t="s">
        <v>175</v>
      </c>
      <c r="AW266" s="15" t="s">
        <v>33</v>
      </c>
      <c r="AX266" s="15" t="s">
        <v>79</v>
      </c>
      <c r="AY266" s="256" t="s">
        <v>166</v>
      </c>
    </row>
    <row r="267" s="2" customFormat="1" ht="16.5" customHeight="1">
      <c r="A267" s="40"/>
      <c r="B267" s="41"/>
      <c r="C267" s="206" t="s">
        <v>342</v>
      </c>
      <c r="D267" s="206" t="s">
        <v>170</v>
      </c>
      <c r="E267" s="207" t="s">
        <v>1575</v>
      </c>
      <c r="F267" s="208" t="s">
        <v>1576</v>
      </c>
      <c r="G267" s="209" t="s">
        <v>243</v>
      </c>
      <c r="H267" s="210">
        <v>0.20000000000000001</v>
      </c>
      <c r="I267" s="211"/>
      <c r="J267" s="212">
        <f>ROUND(I267*H267,2)</f>
        <v>0</v>
      </c>
      <c r="K267" s="208" t="s">
        <v>174</v>
      </c>
      <c r="L267" s="46"/>
      <c r="M267" s="213" t="s">
        <v>19</v>
      </c>
      <c r="N267" s="214" t="s">
        <v>42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368</v>
      </c>
      <c r="AT267" s="217" t="s">
        <v>170</v>
      </c>
      <c r="AU267" s="217" t="s">
        <v>81</v>
      </c>
      <c r="AY267" s="19" t="s">
        <v>166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79</v>
      </c>
      <c r="BK267" s="218">
        <f>ROUND(I267*H267,2)</f>
        <v>0</v>
      </c>
      <c r="BL267" s="19" t="s">
        <v>368</v>
      </c>
      <c r="BM267" s="217" t="s">
        <v>345</v>
      </c>
    </row>
    <row r="268" s="2" customFormat="1">
      <c r="A268" s="40"/>
      <c r="B268" s="41"/>
      <c r="C268" s="42"/>
      <c r="D268" s="219" t="s">
        <v>176</v>
      </c>
      <c r="E268" s="42"/>
      <c r="F268" s="220" t="s">
        <v>1577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176</v>
      </c>
      <c r="AU268" s="19" t="s">
        <v>81</v>
      </c>
    </row>
    <row r="269" s="2" customFormat="1" ht="21.75" customHeight="1">
      <c r="A269" s="40"/>
      <c r="B269" s="41"/>
      <c r="C269" s="206" t="s">
        <v>263</v>
      </c>
      <c r="D269" s="206" t="s">
        <v>170</v>
      </c>
      <c r="E269" s="207" t="s">
        <v>1578</v>
      </c>
      <c r="F269" s="208" t="s">
        <v>1579</v>
      </c>
      <c r="G269" s="209" t="s">
        <v>243</v>
      </c>
      <c r="H269" s="210">
        <v>0.20000000000000001</v>
      </c>
      <c r="I269" s="211"/>
      <c r="J269" s="212">
        <f>ROUND(I269*H269,2)</f>
        <v>0</v>
      </c>
      <c r="K269" s="208" t="s">
        <v>174</v>
      </c>
      <c r="L269" s="46"/>
      <c r="M269" s="213" t="s">
        <v>19</v>
      </c>
      <c r="N269" s="214" t="s">
        <v>42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368</v>
      </c>
      <c r="AT269" s="217" t="s">
        <v>170</v>
      </c>
      <c r="AU269" s="217" t="s">
        <v>81</v>
      </c>
      <c r="AY269" s="19" t="s">
        <v>166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79</v>
      </c>
      <c r="BK269" s="218">
        <f>ROUND(I269*H269,2)</f>
        <v>0</v>
      </c>
      <c r="BL269" s="19" t="s">
        <v>368</v>
      </c>
      <c r="BM269" s="217" t="s">
        <v>355</v>
      </c>
    </row>
    <row r="270" s="2" customFormat="1">
      <c r="A270" s="40"/>
      <c r="B270" s="41"/>
      <c r="C270" s="42"/>
      <c r="D270" s="219" t="s">
        <v>176</v>
      </c>
      <c r="E270" s="42"/>
      <c r="F270" s="220" t="s">
        <v>1580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176</v>
      </c>
      <c r="AU270" s="19" t="s">
        <v>81</v>
      </c>
    </row>
    <row r="271" s="2" customFormat="1" ht="33" customHeight="1">
      <c r="A271" s="40"/>
      <c r="B271" s="41"/>
      <c r="C271" s="206" t="s">
        <v>359</v>
      </c>
      <c r="D271" s="206" t="s">
        <v>170</v>
      </c>
      <c r="E271" s="207" t="s">
        <v>1581</v>
      </c>
      <c r="F271" s="208" t="s">
        <v>1582</v>
      </c>
      <c r="G271" s="209" t="s">
        <v>243</v>
      </c>
      <c r="H271" s="210">
        <v>0.20000000000000001</v>
      </c>
      <c r="I271" s="211"/>
      <c r="J271" s="212">
        <f>ROUND(I271*H271,2)</f>
        <v>0</v>
      </c>
      <c r="K271" s="208" t="s">
        <v>174</v>
      </c>
      <c r="L271" s="46"/>
      <c r="M271" s="213" t="s">
        <v>19</v>
      </c>
      <c r="N271" s="214" t="s">
        <v>42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368</v>
      </c>
      <c r="AT271" s="217" t="s">
        <v>170</v>
      </c>
      <c r="AU271" s="217" t="s">
        <v>81</v>
      </c>
      <c r="AY271" s="19" t="s">
        <v>166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79</v>
      </c>
      <c r="BK271" s="218">
        <f>ROUND(I271*H271,2)</f>
        <v>0</v>
      </c>
      <c r="BL271" s="19" t="s">
        <v>368</v>
      </c>
      <c r="BM271" s="217" t="s">
        <v>362</v>
      </c>
    </row>
    <row r="272" s="2" customFormat="1">
      <c r="A272" s="40"/>
      <c r="B272" s="41"/>
      <c r="C272" s="42"/>
      <c r="D272" s="219" t="s">
        <v>176</v>
      </c>
      <c r="E272" s="42"/>
      <c r="F272" s="220" t="s">
        <v>1583</v>
      </c>
      <c r="G272" s="42"/>
      <c r="H272" s="42"/>
      <c r="I272" s="221"/>
      <c r="J272" s="42"/>
      <c r="K272" s="42"/>
      <c r="L272" s="46"/>
      <c r="M272" s="282"/>
      <c r="N272" s="283"/>
      <c r="O272" s="284"/>
      <c r="P272" s="284"/>
      <c r="Q272" s="284"/>
      <c r="R272" s="284"/>
      <c r="S272" s="284"/>
      <c r="T272" s="285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176</v>
      </c>
      <c r="AU272" s="19" t="s">
        <v>81</v>
      </c>
    </row>
    <row r="273" s="2" customFormat="1" ht="6.96" customHeight="1">
      <c r="A273" s="40"/>
      <c r="B273" s="61"/>
      <c r="C273" s="62"/>
      <c r="D273" s="62"/>
      <c r="E273" s="62"/>
      <c r="F273" s="62"/>
      <c r="G273" s="62"/>
      <c r="H273" s="62"/>
      <c r="I273" s="62"/>
      <c r="J273" s="62"/>
      <c r="K273" s="62"/>
      <c r="L273" s="46"/>
      <c r="M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</row>
  </sheetData>
  <sheetProtection sheet="1" autoFilter="0" formatColumns="0" formatRows="0" objects="1" scenarios="1" spinCount="100000" saltValue="Yj+QwPrJERY/3pTYi7zFWAR0vt3LPeOoZ4GP0qi874SD5t3jV74ymerfosWcgfpsvjAe6W0TKivlHcP7TF59Cg==" hashValue="PxbZpuVrK6WIG2TkqcwJUfj09rU5Hk3YWSxYIx+y0ootcos87psdpI6JVDufXEKVy1f8PX7lBrKW+iruu3Rn6g==" algorithmName="SHA-512" password="CC35"/>
  <autoFilter ref="C92:K272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7" r:id="rId1" display="https://podminky.urs.cz/item/CS_URS_2023_02/722232044"/>
    <hyperlink ref="F113" r:id="rId2" display="https://podminky.urs.cz/item/CS_URS_2023_02/722232062"/>
    <hyperlink ref="F119" r:id="rId3" display="https://podminky.urs.cz/item/CS_URS_2023_02/722234264"/>
    <hyperlink ref="F126" r:id="rId4" display="https://podminky.urs.cz/item/CS_URS_2023_02/725529301"/>
    <hyperlink ref="F138" r:id="rId5" display="https://podminky.urs.cz/item/CS_URS_2023_02/731259617"/>
    <hyperlink ref="F151" r:id="rId6" display="https://podminky.urs.cz/item/CS_URS_2023_02/733223103"/>
    <hyperlink ref="F159" r:id="rId7" display="https://podminky.urs.cz/item/CS_URS_2023_02/733223104"/>
    <hyperlink ref="F167" r:id="rId8" display="https://podminky.urs.cz/item/CS_URS_2023_02/733223105"/>
    <hyperlink ref="F175" r:id="rId9" display="https://podminky.urs.cz/item/CS_URS_2023_02/733811241"/>
    <hyperlink ref="F182" r:id="rId10" display="https://podminky.urs.cz/item/CS_URS_2023_02/733811242"/>
    <hyperlink ref="F189" r:id="rId11" display="https://podminky.urs.cz/item/CS_URS_2023_02/734211119"/>
    <hyperlink ref="F195" r:id="rId12" display="https://podminky.urs.cz/item/CS_URS_2023_02/734221545"/>
    <hyperlink ref="F201" r:id="rId13" display="https://podminky.urs.cz/item/CS_URS_2023_02/734261406"/>
    <hyperlink ref="F229" r:id="rId14" display="https://podminky.urs.cz/item/CS_URS_2023_02/998735101"/>
    <hyperlink ref="F232" r:id="rId15" display="https://podminky.urs.cz/item/CS_URS_2023_02/741331062"/>
    <hyperlink ref="F264" r:id="rId16" display="https://podminky.urs.cz/item/CS_URS_2023_02/468101421"/>
    <hyperlink ref="F268" r:id="rId17" display="https://podminky.urs.cz/item/CS_URS_2023_02/469972111"/>
    <hyperlink ref="F270" r:id="rId18" display="https://podminky.urs.cz/item/CS_URS_2023_02/469972121"/>
    <hyperlink ref="F272" r:id="rId19" display="https://podminky.urs.cz/item/CS_URS_2023_02/46997312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1584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ROUND((SUM(BE87:BE130)),  2)</f>
        <v>0</v>
      </c>
      <c r="G33" s="40"/>
      <c r="H33" s="40"/>
      <c r="I33" s="150">
        <v>0.20999999999999999</v>
      </c>
      <c r="J33" s="149">
        <f>ROUND(((SUM(BE87:BE130))*I33),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ROUND((SUM(BF87:BF130)),  2)</f>
        <v>0</v>
      </c>
      <c r="G34" s="40"/>
      <c r="H34" s="40"/>
      <c r="I34" s="150">
        <v>0.14999999999999999</v>
      </c>
      <c r="J34" s="149">
        <f>ROUND(((SUM(BF87:BF130))*I34),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ROUND((SUM(BG87:BG130)),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ROUND((SUM(BH87:BH130)),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ROUND((SUM(BI87:BI130)),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D1_01-4a - Elektrotechnika - Hromosvod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127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1585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136</v>
      </c>
      <c r="E63" s="170"/>
      <c r="F63" s="170"/>
      <c r="G63" s="170"/>
      <c r="H63" s="170"/>
      <c r="I63" s="170"/>
      <c r="J63" s="171">
        <f>J98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1586</v>
      </c>
      <c r="E64" s="176"/>
      <c r="F64" s="176"/>
      <c r="G64" s="176"/>
      <c r="H64" s="176"/>
      <c r="I64" s="176"/>
      <c r="J64" s="177">
        <f>J99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1587</v>
      </c>
      <c r="E65" s="170"/>
      <c r="F65" s="170"/>
      <c r="G65" s="170"/>
      <c r="H65" s="170"/>
      <c r="I65" s="170"/>
      <c r="J65" s="171">
        <f>J126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1588</v>
      </c>
      <c r="E66" s="176"/>
      <c r="F66" s="176"/>
      <c r="G66" s="176"/>
      <c r="H66" s="176"/>
      <c r="I66" s="176"/>
      <c r="J66" s="177">
        <f>J127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1589</v>
      </c>
      <c r="E67" s="176"/>
      <c r="F67" s="176"/>
      <c r="G67" s="176"/>
      <c r="H67" s="176"/>
      <c r="I67" s="176"/>
      <c r="J67" s="177">
        <f>J129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151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Rybniště Areál TO - oprava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107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D1_01-4a - Elektrotechnika - Hromosvod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13. 10. 2023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Správa železnic, státní organizace</v>
      </c>
      <c r="G83" s="42"/>
      <c r="H83" s="42"/>
      <c r="I83" s="34" t="s">
        <v>32</v>
      </c>
      <c r="J83" s="38" t="str">
        <f>E21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152</v>
      </c>
      <c r="D86" s="182" t="s">
        <v>56</v>
      </c>
      <c r="E86" s="182" t="s">
        <v>52</v>
      </c>
      <c r="F86" s="182" t="s">
        <v>53</v>
      </c>
      <c r="G86" s="182" t="s">
        <v>153</v>
      </c>
      <c r="H86" s="182" t="s">
        <v>154</v>
      </c>
      <c r="I86" s="182" t="s">
        <v>155</v>
      </c>
      <c r="J86" s="182" t="s">
        <v>111</v>
      </c>
      <c r="K86" s="183" t="s">
        <v>156</v>
      </c>
      <c r="L86" s="184"/>
      <c r="M86" s="94" t="s">
        <v>19</v>
      </c>
      <c r="N86" s="95" t="s">
        <v>41</v>
      </c>
      <c r="O86" s="95" t="s">
        <v>157</v>
      </c>
      <c r="P86" s="95" t="s">
        <v>158</v>
      </c>
      <c r="Q86" s="95" t="s">
        <v>159</v>
      </c>
      <c r="R86" s="95" t="s">
        <v>160</v>
      </c>
      <c r="S86" s="95" t="s">
        <v>161</v>
      </c>
      <c r="T86" s="96" t="s">
        <v>162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163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P88+P98+P126</f>
        <v>0</v>
      </c>
      <c r="Q87" s="98"/>
      <c r="R87" s="187">
        <f>R88+R98+R126</f>
        <v>0</v>
      </c>
      <c r="S87" s="98"/>
      <c r="T87" s="188">
        <f>T88+T98+T126</f>
        <v>0.11699999999999999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112</v>
      </c>
      <c r="BK87" s="189">
        <f>BK88+BK98+BK126</f>
        <v>0</v>
      </c>
    </row>
    <row r="88" s="12" customFormat="1" ht="25.92" customHeight="1">
      <c r="A88" s="12"/>
      <c r="B88" s="190"/>
      <c r="C88" s="191"/>
      <c r="D88" s="192" t="s">
        <v>70</v>
      </c>
      <c r="E88" s="193" t="s">
        <v>164</v>
      </c>
      <c r="F88" s="193" t="s">
        <v>165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P89+P97</f>
        <v>0</v>
      </c>
      <c r="Q88" s="198"/>
      <c r="R88" s="199">
        <f>R89+R97</f>
        <v>0</v>
      </c>
      <c r="S88" s="198"/>
      <c r="T88" s="200">
        <f>T89+T97</f>
        <v>0.11699999999999999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79</v>
      </c>
      <c r="AT88" s="202" t="s">
        <v>70</v>
      </c>
      <c r="AU88" s="202" t="s">
        <v>71</v>
      </c>
      <c r="AY88" s="201" t="s">
        <v>166</v>
      </c>
      <c r="BK88" s="203">
        <f>BK89+BK97</f>
        <v>0</v>
      </c>
    </row>
    <row r="89" s="12" customFormat="1" ht="22.8" customHeight="1">
      <c r="A89" s="12"/>
      <c r="B89" s="190"/>
      <c r="C89" s="191"/>
      <c r="D89" s="192" t="s">
        <v>70</v>
      </c>
      <c r="E89" s="204" t="s">
        <v>226</v>
      </c>
      <c r="F89" s="204" t="s">
        <v>616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SUM(P90:P96)</f>
        <v>0</v>
      </c>
      <c r="Q89" s="198"/>
      <c r="R89" s="199">
        <f>SUM(R90:R96)</f>
        <v>0</v>
      </c>
      <c r="S89" s="198"/>
      <c r="T89" s="200">
        <f>SUM(T90:T96)</f>
        <v>0.11699999999999999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79</v>
      </c>
      <c r="AT89" s="202" t="s">
        <v>70</v>
      </c>
      <c r="AU89" s="202" t="s">
        <v>79</v>
      </c>
      <c r="AY89" s="201" t="s">
        <v>166</v>
      </c>
      <c r="BK89" s="203">
        <f>SUM(BK90:BK96)</f>
        <v>0</v>
      </c>
    </row>
    <row r="90" s="2" customFormat="1" ht="33" customHeight="1">
      <c r="A90" s="40"/>
      <c r="B90" s="41"/>
      <c r="C90" s="206" t="s">
        <v>79</v>
      </c>
      <c r="D90" s="206" t="s">
        <v>170</v>
      </c>
      <c r="E90" s="207" t="s">
        <v>1590</v>
      </c>
      <c r="F90" s="208" t="s">
        <v>1591</v>
      </c>
      <c r="G90" s="209" t="s">
        <v>339</v>
      </c>
      <c r="H90" s="210">
        <v>2</v>
      </c>
      <c r="I90" s="211"/>
      <c r="J90" s="212">
        <f>ROUND(I90*H90,2)</f>
        <v>0</v>
      </c>
      <c r="K90" s="208" t="s">
        <v>174</v>
      </c>
      <c r="L90" s="46"/>
      <c r="M90" s="213" t="s">
        <v>19</v>
      </c>
      <c r="N90" s="214" t="s">
        <v>42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0.001</v>
      </c>
      <c r="T90" s="216">
        <f>S90*H90</f>
        <v>0.002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175</v>
      </c>
      <c r="AT90" s="217" t="s">
        <v>170</v>
      </c>
      <c r="AU90" s="217" t="s">
        <v>81</v>
      </c>
      <c r="AY90" s="19" t="s">
        <v>166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79</v>
      </c>
      <c r="BK90" s="218">
        <f>ROUND(I90*H90,2)</f>
        <v>0</v>
      </c>
      <c r="BL90" s="19" t="s">
        <v>175</v>
      </c>
      <c r="BM90" s="217" t="s">
        <v>81</v>
      </c>
    </row>
    <row r="91" s="2" customFormat="1">
      <c r="A91" s="40"/>
      <c r="B91" s="41"/>
      <c r="C91" s="42"/>
      <c r="D91" s="219" t="s">
        <v>176</v>
      </c>
      <c r="E91" s="42"/>
      <c r="F91" s="220" t="s">
        <v>1592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176</v>
      </c>
      <c r="AU91" s="19" t="s">
        <v>81</v>
      </c>
    </row>
    <row r="92" s="2" customFormat="1" ht="16.5" customHeight="1">
      <c r="A92" s="40"/>
      <c r="B92" s="41"/>
      <c r="C92" s="206" t="s">
        <v>81</v>
      </c>
      <c r="D92" s="206" t="s">
        <v>170</v>
      </c>
      <c r="E92" s="207" t="s">
        <v>1593</v>
      </c>
      <c r="F92" s="208" t="s">
        <v>1594</v>
      </c>
      <c r="G92" s="209" t="s">
        <v>339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175</v>
      </c>
      <c r="AT92" s="217" t="s">
        <v>170</v>
      </c>
      <c r="AU92" s="217" t="s">
        <v>81</v>
      </c>
      <c r="AY92" s="19" t="s">
        <v>166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175</v>
      </c>
      <c r="BM92" s="217" t="s">
        <v>175</v>
      </c>
    </row>
    <row r="93" s="2" customFormat="1" ht="24.15" customHeight="1">
      <c r="A93" s="40"/>
      <c r="B93" s="41"/>
      <c r="C93" s="206" t="s">
        <v>188</v>
      </c>
      <c r="D93" s="206" t="s">
        <v>170</v>
      </c>
      <c r="E93" s="207" t="s">
        <v>1595</v>
      </c>
      <c r="F93" s="208" t="s">
        <v>1596</v>
      </c>
      <c r="G93" s="209" t="s">
        <v>339</v>
      </c>
      <c r="H93" s="210">
        <v>7</v>
      </c>
      <c r="I93" s="211"/>
      <c r="J93" s="212">
        <f>ROUND(I93*H93,2)</f>
        <v>0</v>
      </c>
      <c r="K93" s="208" t="s">
        <v>174</v>
      </c>
      <c r="L93" s="46"/>
      <c r="M93" s="213" t="s">
        <v>19</v>
      </c>
      <c r="N93" s="214" t="s">
        <v>42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0.014999999999999999</v>
      </c>
      <c r="T93" s="216">
        <f>S93*H93</f>
        <v>0.105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175</v>
      </c>
      <c r="AT93" s="217" t="s">
        <v>170</v>
      </c>
      <c r="AU93" s="217" t="s">
        <v>81</v>
      </c>
      <c r="AY93" s="19" t="s">
        <v>166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79</v>
      </c>
      <c r="BK93" s="218">
        <f>ROUND(I93*H93,2)</f>
        <v>0</v>
      </c>
      <c r="BL93" s="19" t="s">
        <v>175</v>
      </c>
      <c r="BM93" s="217" t="s">
        <v>191</v>
      </c>
    </row>
    <row r="94" s="2" customFormat="1">
      <c r="A94" s="40"/>
      <c r="B94" s="41"/>
      <c r="C94" s="42"/>
      <c r="D94" s="219" t="s">
        <v>176</v>
      </c>
      <c r="E94" s="42"/>
      <c r="F94" s="220" t="s">
        <v>1597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176</v>
      </c>
      <c r="AU94" s="19" t="s">
        <v>81</v>
      </c>
    </row>
    <row r="95" s="2" customFormat="1" ht="16.5" customHeight="1">
      <c r="A95" s="40"/>
      <c r="B95" s="41"/>
      <c r="C95" s="206" t="s">
        <v>175</v>
      </c>
      <c r="D95" s="206" t="s">
        <v>170</v>
      </c>
      <c r="E95" s="207" t="s">
        <v>1598</v>
      </c>
      <c r="F95" s="208" t="s">
        <v>1599</v>
      </c>
      <c r="G95" s="209" t="s">
        <v>332</v>
      </c>
      <c r="H95" s="210">
        <v>10</v>
      </c>
      <c r="I95" s="211"/>
      <c r="J95" s="212">
        <f>ROUND(I95*H95,2)</f>
        <v>0</v>
      </c>
      <c r="K95" s="208" t="s">
        <v>174</v>
      </c>
      <c r="L95" s="46"/>
      <c r="M95" s="213" t="s">
        <v>19</v>
      </c>
      <c r="N95" s="214" t="s">
        <v>42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0.001</v>
      </c>
      <c r="T95" s="216">
        <f>S95*H95</f>
        <v>0.01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175</v>
      </c>
      <c r="AT95" s="217" t="s">
        <v>170</v>
      </c>
      <c r="AU95" s="217" t="s">
        <v>81</v>
      </c>
      <c r="AY95" s="19" t="s">
        <v>166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79</v>
      </c>
      <c r="BK95" s="218">
        <f>ROUND(I95*H95,2)</f>
        <v>0</v>
      </c>
      <c r="BL95" s="19" t="s">
        <v>175</v>
      </c>
      <c r="BM95" s="217" t="s">
        <v>200</v>
      </c>
    </row>
    <row r="96" s="2" customFormat="1">
      <c r="A96" s="40"/>
      <c r="B96" s="41"/>
      <c r="C96" s="42"/>
      <c r="D96" s="219" t="s">
        <v>176</v>
      </c>
      <c r="E96" s="42"/>
      <c r="F96" s="220" t="s">
        <v>1600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176</v>
      </c>
      <c r="AU96" s="19" t="s">
        <v>81</v>
      </c>
    </row>
    <row r="97" s="12" customFormat="1" ht="22.8" customHeight="1">
      <c r="A97" s="12"/>
      <c r="B97" s="190"/>
      <c r="C97" s="191"/>
      <c r="D97" s="192" t="s">
        <v>70</v>
      </c>
      <c r="E97" s="204" t="s">
        <v>1601</v>
      </c>
      <c r="F97" s="204" t="s">
        <v>1601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v>0</v>
      </c>
      <c r="Q97" s="198"/>
      <c r="R97" s="199">
        <v>0</v>
      </c>
      <c r="S97" s="198"/>
      <c r="T97" s="200"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79</v>
      </c>
      <c r="AT97" s="202" t="s">
        <v>70</v>
      </c>
      <c r="AU97" s="202" t="s">
        <v>79</v>
      </c>
      <c r="AY97" s="201" t="s">
        <v>166</v>
      </c>
      <c r="BK97" s="203">
        <v>0</v>
      </c>
    </row>
    <row r="98" s="12" customFormat="1" ht="25.92" customHeight="1">
      <c r="A98" s="12"/>
      <c r="B98" s="190"/>
      <c r="C98" s="191"/>
      <c r="D98" s="192" t="s">
        <v>70</v>
      </c>
      <c r="E98" s="193" t="s">
        <v>958</v>
      </c>
      <c r="F98" s="193" t="s">
        <v>959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P99</f>
        <v>0</v>
      </c>
      <c r="Q98" s="198"/>
      <c r="R98" s="199">
        <f>R99</f>
        <v>0</v>
      </c>
      <c r="S98" s="198"/>
      <c r="T98" s="200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81</v>
      </c>
      <c r="AT98" s="202" t="s">
        <v>70</v>
      </c>
      <c r="AU98" s="202" t="s">
        <v>71</v>
      </c>
      <c r="AY98" s="201" t="s">
        <v>166</v>
      </c>
      <c r="BK98" s="203">
        <f>BK99</f>
        <v>0</v>
      </c>
    </row>
    <row r="99" s="12" customFormat="1" ht="22.8" customHeight="1">
      <c r="A99" s="12"/>
      <c r="B99" s="190"/>
      <c r="C99" s="191"/>
      <c r="D99" s="192" t="s">
        <v>70</v>
      </c>
      <c r="E99" s="204" t="s">
        <v>1602</v>
      </c>
      <c r="F99" s="204" t="s">
        <v>1603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SUM(P100:P125)</f>
        <v>0</v>
      </c>
      <c r="Q99" s="198"/>
      <c r="R99" s="199">
        <f>SUM(R100:R125)</f>
        <v>0</v>
      </c>
      <c r="S99" s="198"/>
      <c r="T99" s="200">
        <f>SUM(T100:T125)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81</v>
      </c>
      <c r="AT99" s="202" t="s">
        <v>70</v>
      </c>
      <c r="AU99" s="202" t="s">
        <v>79</v>
      </c>
      <c r="AY99" s="201" t="s">
        <v>166</v>
      </c>
      <c r="BK99" s="203">
        <f>SUM(BK100:BK125)</f>
        <v>0</v>
      </c>
    </row>
    <row r="100" s="2" customFormat="1" ht="16.5" customHeight="1">
      <c r="A100" s="40"/>
      <c r="B100" s="41"/>
      <c r="C100" s="206" t="s">
        <v>203</v>
      </c>
      <c r="D100" s="206" t="s">
        <v>170</v>
      </c>
      <c r="E100" s="207" t="s">
        <v>1604</v>
      </c>
      <c r="F100" s="208" t="s">
        <v>1605</v>
      </c>
      <c r="G100" s="209" t="s">
        <v>332</v>
      </c>
      <c r="H100" s="210">
        <v>10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208</v>
      </c>
      <c r="AT100" s="217" t="s">
        <v>170</v>
      </c>
      <c r="AU100" s="217" t="s">
        <v>81</v>
      </c>
      <c r="AY100" s="19" t="s">
        <v>166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79</v>
      </c>
      <c r="BK100" s="218">
        <f>ROUND(I100*H100,2)</f>
        <v>0</v>
      </c>
      <c r="BL100" s="19" t="s">
        <v>208</v>
      </c>
      <c r="BM100" s="217" t="s">
        <v>218</v>
      </c>
    </row>
    <row r="101" s="2" customFormat="1" ht="16.5" customHeight="1">
      <c r="A101" s="40"/>
      <c r="B101" s="41"/>
      <c r="C101" s="257" t="s">
        <v>191</v>
      </c>
      <c r="D101" s="257" t="s">
        <v>260</v>
      </c>
      <c r="E101" s="258" t="s">
        <v>1606</v>
      </c>
      <c r="F101" s="259" t="s">
        <v>1605</v>
      </c>
      <c r="G101" s="260" t="s">
        <v>332</v>
      </c>
      <c r="H101" s="261">
        <v>10</v>
      </c>
      <c r="I101" s="262"/>
      <c r="J101" s="263">
        <f>ROUND(I101*H101,2)</f>
        <v>0</v>
      </c>
      <c r="K101" s="259" t="s">
        <v>19</v>
      </c>
      <c r="L101" s="264"/>
      <c r="M101" s="265" t="s">
        <v>19</v>
      </c>
      <c r="N101" s="266" t="s">
        <v>42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267</v>
      </c>
      <c r="AT101" s="217" t="s">
        <v>260</v>
      </c>
      <c r="AU101" s="217" t="s">
        <v>81</v>
      </c>
      <c r="AY101" s="19" t="s">
        <v>166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79</v>
      </c>
      <c r="BK101" s="218">
        <f>ROUND(I101*H101,2)</f>
        <v>0</v>
      </c>
      <c r="BL101" s="19" t="s">
        <v>208</v>
      </c>
      <c r="BM101" s="217" t="s">
        <v>208</v>
      </c>
    </row>
    <row r="102" s="2" customFormat="1" ht="16.5" customHeight="1">
      <c r="A102" s="40"/>
      <c r="B102" s="41"/>
      <c r="C102" s="206" t="s">
        <v>215</v>
      </c>
      <c r="D102" s="206" t="s">
        <v>170</v>
      </c>
      <c r="E102" s="207" t="s">
        <v>1607</v>
      </c>
      <c r="F102" s="208" t="s">
        <v>1608</v>
      </c>
      <c r="G102" s="209" t="s">
        <v>971</v>
      </c>
      <c r="H102" s="210">
        <v>84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208</v>
      </c>
      <c r="AT102" s="217" t="s">
        <v>170</v>
      </c>
      <c r="AU102" s="217" t="s">
        <v>81</v>
      </c>
      <c r="AY102" s="19" t="s">
        <v>166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208</v>
      </c>
      <c r="BM102" s="217" t="s">
        <v>229</v>
      </c>
    </row>
    <row r="103" s="2" customFormat="1" ht="16.5" customHeight="1">
      <c r="A103" s="40"/>
      <c r="B103" s="41"/>
      <c r="C103" s="257" t="s">
        <v>200</v>
      </c>
      <c r="D103" s="257" t="s">
        <v>260</v>
      </c>
      <c r="E103" s="258" t="s">
        <v>1609</v>
      </c>
      <c r="F103" s="259" t="s">
        <v>1610</v>
      </c>
      <c r="G103" s="260" t="s">
        <v>971</v>
      </c>
      <c r="H103" s="261">
        <v>12</v>
      </c>
      <c r="I103" s="262"/>
      <c r="J103" s="263">
        <f>ROUND(I103*H103,2)</f>
        <v>0</v>
      </c>
      <c r="K103" s="259" t="s">
        <v>19</v>
      </c>
      <c r="L103" s="264"/>
      <c r="M103" s="265" t="s">
        <v>19</v>
      </c>
      <c r="N103" s="266" t="s">
        <v>42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267</v>
      </c>
      <c r="AT103" s="217" t="s">
        <v>260</v>
      </c>
      <c r="AU103" s="217" t="s">
        <v>81</v>
      </c>
      <c r="AY103" s="19" t="s">
        <v>166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79</v>
      </c>
      <c r="BK103" s="218">
        <f>ROUND(I103*H103,2)</f>
        <v>0</v>
      </c>
      <c r="BL103" s="19" t="s">
        <v>208</v>
      </c>
      <c r="BM103" s="217" t="s">
        <v>234</v>
      </c>
    </row>
    <row r="104" s="2" customFormat="1" ht="16.5" customHeight="1">
      <c r="A104" s="40"/>
      <c r="B104" s="41"/>
      <c r="C104" s="257" t="s">
        <v>226</v>
      </c>
      <c r="D104" s="257" t="s">
        <v>260</v>
      </c>
      <c r="E104" s="258" t="s">
        <v>1611</v>
      </c>
      <c r="F104" s="259" t="s">
        <v>1612</v>
      </c>
      <c r="G104" s="260" t="s">
        <v>971</v>
      </c>
      <c r="H104" s="261">
        <v>6</v>
      </c>
      <c r="I104" s="262"/>
      <c r="J104" s="263">
        <f>ROUND(I104*H104,2)</f>
        <v>0</v>
      </c>
      <c r="K104" s="259" t="s">
        <v>19</v>
      </c>
      <c r="L104" s="264"/>
      <c r="M104" s="265" t="s">
        <v>19</v>
      </c>
      <c r="N104" s="266" t="s">
        <v>42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267</v>
      </c>
      <c r="AT104" s="217" t="s">
        <v>260</v>
      </c>
      <c r="AU104" s="217" t="s">
        <v>81</v>
      </c>
      <c r="AY104" s="19" t="s">
        <v>166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208</v>
      </c>
      <c r="BM104" s="217" t="s">
        <v>244</v>
      </c>
    </row>
    <row r="105" s="2" customFormat="1" ht="16.5" customHeight="1">
      <c r="A105" s="40"/>
      <c r="B105" s="41"/>
      <c r="C105" s="257" t="s">
        <v>206</v>
      </c>
      <c r="D105" s="257" t="s">
        <v>260</v>
      </c>
      <c r="E105" s="258" t="s">
        <v>1613</v>
      </c>
      <c r="F105" s="259" t="s">
        <v>1614</v>
      </c>
      <c r="G105" s="260" t="s">
        <v>971</v>
      </c>
      <c r="H105" s="261">
        <v>6</v>
      </c>
      <c r="I105" s="262"/>
      <c r="J105" s="263">
        <f>ROUND(I105*H105,2)</f>
        <v>0</v>
      </c>
      <c r="K105" s="259" t="s">
        <v>19</v>
      </c>
      <c r="L105" s="264"/>
      <c r="M105" s="265" t="s">
        <v>19</v>
      </c>
      <c r="N105" s="266" t="s">
        <v>42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267</v>
      </c>
      <c r="AT105" s="217" t="s">
        <v>260</v>
      </c>
      <c r="AU105" s="217" t="s">
        <v>81</v>
      </c>
      <c r="AY105" s="19" t="s">
        <v>166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208</v>
      </c>
      <c r="BM105" s="217" t="s">
        <v>249</v>
      </c>
    </row>
    <row r="106" s="2" customFormat="1" ht="16.5" customHeight="1">
      <c r="A106" s="40"/>
      <c r="B106" s="41"/>
      <c r="C106" s="257" t="s">
        <v>240</v>
      </c>
      <c r="D106" s="257" t="s">
        <v>260</v>
      </c>
      <c r="E106" s="258" t="s">
        <v>1615</v>
      </c>
      <c r="F106" s="259" t="s">
        <v>1616</v>
      </c>
      <c r="G106" s="260" t="s">
        <v>971</v>
      </c>
      <c r="H106" s="261">
        <v>6</v>
      </c>
      <c r="I106" s="262"/>
      <c r="J106" s="263">
        <f>ROUND(I106*H106,2)</f>
        <v>0</v>
      </c>
      <c r="K106" s="259" t="s">
        <v>19</v>
      </c>
      <c r="L106" s="264"/>
      <c r="M106" s="265" t="s">
        <v>19</v>
      </c>
      <c r="N106" s="266" t="s">
        <v>42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267</v>
      </c>
      <c r="AT106" s="217" t="s">
        <v>260</v>
      </c>
      <c r="AU106" s="217" t="s">
        <v>81</v>
      </c>
      <c r="AY106" s="19" t="s">
        <v>166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79</v>
      </c>
      <c r="BK106" s="218">
        <f>ROUND(I106*H106,2)</f>
        <v>0</v>
      </c>
      <c r="BL106" s="19" t="s">
        <v>208</v>
      </c>
      <c r="BM106" s="217" t="s">
        <v>254</v>
      </c>
    </row>
    <row r="107" s="2" customFormat="1" ht="16.5" customHeight="1">
      <c r="A107" s="40"/>
      <c r="B107" s="41"/>
      <c r="C107" s="257" t="s">
        <v>212</v>
      </c>
      <c r="D107" s="257" t="s">
        <v>260</v>
      </c>
      <c r="E107" s="258" t="s">
        <v>1617</v>
      </c>
      <c r="F107" s="259" t="s">
        <v>1618</v>
      </c>
      <c r="G107" s="260" t="s">
        <v>971</v>
      </c>
      <c r="H107" s="261">
        <v>16</v>
      </c>
      <c r="I107" s="262"/>
      <c r="J107" s="263">
        <f>ROUND(I107*H107,2)</f>
        <v>0</v>
      </c>
      <c r="K107" s="259" t="s">
        <v>19</v>
      </c>
      <c r="L107" s="264"/>
      <c r="M107" s="265" t="s">
        <v>19</v>
      </c>
      <c r="N107" s="266" t="s">
        <v>42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267</v>
      </c>
      <c r="AT107" s="217" t="s">
        <v>260</v>
      </c>
      <c r="AU107" s="217" t="s">
        <v>81</v>
      </c>
      <c r="AY107" s="19" t="s">
        <v>166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208</v>
      </c>
      <c r="BM107" s="217" t="s">
        <v>257</v>
      </c>
    </row>
    <row r="108" s="2" customFormat="1" ht="16.5" customHeight="1">
      <c r="A108" s="40"/>
      <c r="B108" s="41"/>
      <c r="C108" s="257" t="s">
        <v>168</v>
      </c>
      <c r="D108" s="257" t="s">
        <v>260</v>
      </c>
      <c r="E108" s="258" t="s">
        <v>1619</v>
      </c>
      <c r="F108" s="259" t="s">
        <v>1620</v>
      </c>
      <c r="G108" s="260" t="s">
        <v>971</v>
      </c>
      <c r="H108" s="261">
        <v>14</v>
      </c>
      <c r="I108" s="262"/>
      <c r="J108" s="263">
        <f>ROUND(I108*H108,2)</f>
        <v>0</v>
      </c>
      <c r="K108" s="259" t="s">
        <v>19</v>
      </c>
      <c r="L108" s="264"/>
      <c r="M108" s="265" t="s">
        <v>19</v>
      </c>
      <c r="N108" s="266" t="s">
        <v>42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267</v>
      </c>
      <c r="AT108" s="217" t="s">
        <v>260</v>
      </c>
      <c r="AU108" s="217" t="s">
        <v>81</v>
      </c>
      <c r="AY108" s="19" t="s">
        <v>166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79</v>
      </c>
      <c r="BK108" s="218">
        <f>ROUND(I108*H108,2)</f>
        <v>0</v>
      </c>
      <c r="BL108" s="19" t="s">
        <v>208</v>
      </c>
      <c r="BM108" s="217" t="s">
        <v>263</v>
      </c>
    </row>
    <row r="109" s="2" customFormat="1" ht="16.5" customHeight="1">
      <c r="A109" s="40"/>
      <c r="B109" s="41"/>
      <c r="C109" s="257" t="s">
        <v>218</v>
      </c>
      <c r="D109" s="257" t="s">
        <v>260</v>
      </c>
      <c r="E109" s="258" t="s">
        <v>1621</v>
      </c>
      <c r="F109" s="259" t="s">
        <v>1622</v>
      </c>
      <c r="G109" s="260" t="s">
        <v>971</v>
      </c>
      <c r="H109" s="261">
        <v>24</v>
      </c>
      <c r="I109" s="262"/>
      <c r="J109" s="263">
        <f>ROUND(I109*H109,2)</f>
        <v>0</v>
      </c>
      <c r="K109" s="259" t="s">
        <v>19</v>
      </c>
      <c r="L109" s="264"/>
      <c r="M109" s="265" t="s">
        <v>19</v>
      </c>
      <c r="N109" s="266" t="s">
        <v>42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267</v>
      </c>
      <c r="AT109" s="217" t="s">
        <v>260</v>
      </c>
      <c r="AU109" s="217" t="s">
        <v>81</v>
      </c>
      <c r="AY109" s="19" t="s">
        <v>166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208</v>
      </c>
      <c r="BM109" s="217" t="s">
        <v>267</v>
      </c>
    </row>
    <row r="110" s="2" customFormat="1" ht="16.5" customHeight="1">
      <c r="A110" s="40"/>
      <c r="B110" s="41"/>
      <c r="C110" s="206" t="s">
        <v>8</v>
      </c>
      <c r="D110" s="206" t="s">
        <v>170</v>
      </c>
      <c r="E110" s="207" t="s">
        <v>1623</v>
      </c>
      <c r="F110" s="208" t="s">
        <v>1624</v>
      </c>
      <c r="G110" s="209" t="s">
        <v>971</v>
      </c>
      <c r="H110" s="210">
        <v>2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42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208</v>
      </c>
      <c r="AT110" s="217" t="s">
        <v>170</v>
      </c>
      <c r="AU110" s="217" t="s">
        <v>81</v>
      </c>
      <c r="AY110" s="19" t="s">
        <v>166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79</v>
      </c>
      <c r="BK110" s="218">
        <f>ROUND(I110*H110,2)</f>
        <v>0</v>
      </c>
      <c r="BL110" s="19" t="s">
        <v>208</v>
      </c>
      <c r="BM110" s="217" t="s">
        <v>272</v>
      </c>
    </row>
    <row r="111" s="2" customFormat="1" ht="16.5" customHeight="1">
      <c r="A111" s="40"/>
      <c r="B111" s="41"/>
      <c r="C111" s="257" t="s">
        <v>208</v>
      </c>
      <c r="D111" s="257" t="s">
        <v>260</v>
      </c>
      <c r="E111" s="258" t="s">
        <v>1625</v>
      </c>
      <c r="F111" s="259" t="s">
        <v>1624</v>
      </c>
      <c r="G111" s="260" t="s">
        <v>971</v>
      </c>
      <c r="H111" s="261">
        <v>2</v>
      </c>
      <c r="I111" s="262"/>
      <c r="J111" s="263">
        <f>ROUND(I111*H111,2)</f>
        <v>0</v>
      </c>
      <c r="K111" s="259" t="s">
        <v>19</v>
      </c>
      <c r="L111" s="264"/>
      <c r="M111" s="265" t="s">
        <v>19</v>
      </c>
      <c r="N111" s="266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267</v>
      </c>
      <c r="AT111" s="217" t="s">
        <v>260</v>
      </c>
      <c r="AU111" s="217" t="s">
        <v>81</v>
      </c>
      <c r="AY111" s="19" t="s">
        <v>166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208</v>
      </c>
      <c r="BM111" s="217" t="s">
        <v>279</v>
      </c>
    </row>
    <row r="112" s="2" customFormat="1" ht="16.5" customHeight="1">
      <c r="A112" s="40"/>
      <c r="B112" s="41"/>
      <c r="C112" s="206" t="s">
        <v>238</v>
      </c>
      <c r="D112" s="206" t="s">
        <v>170</v>
      </c>
      <c r="E112" s="207" t="s">
        <v>1626</v>
      </c>
      <c r="F112" s="208" t="s">
        <v>1627</v>
      </c>
      <c r="G112" s="209" t="s">
        <v>332</v>
      </c>
      <c r="H112" s="210">
        <v>210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42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208</v>
      </c>
      <c r="AT112" s="217" t="s">
        <v>170</v>
      </c>
      <c r="AU112" s="217" t="s">
        <v>81</v>
      </c>
      <c r="AY112" s="19" t="s">
        <v>166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79</v>
      </c>
      <c r="BK112" s="218">
        <f>ROUND(I112*H112,2)</f>
        <v>0</v>
      </c>
      <c r="BL112" s="19" t="s">
        <v>208</v>
      </c>
      <c r="BM112" s="217" t="s">
        <v>286</v>
      </c>
    </row>
    <row r="113" s="2" customFormat="1" ht="16.5" customHeight="1">
      <c r="A113" s="40"/>
      <c r="B113" s="41"/>
      <c r="C113" s="257" t="s">
        <v>229</v>
      </c>
      <c r="D113" s="257" t="s">
        <v>260</v>
      </c>
      <c r="E113" s="258" t="s">
        <v>1628</v>
      </c>
      <c r="F113" s="259" t="s">
        <v>1627</v>
      </c>
      <c r="G113" s="260" t="s">
        <v>332</v>
      </c>
      <c r="H113" s="261">
        <v>210</v>
      </c>
      <c r="I113" s="262"/>
      <c r="J113" s="263">
        <f>ROUND(I113*H113,2)</f>
        <v>0</v>
      </c>
      <c r="K113" s="259" t="s">
        <v>19</v>
      </c>
      <c r="L113" s="264"/>
      <c r="M113" s="265" t="s">
        <v>19</v>
      </c>
      <c r="N113" s="266" t="s">
        <v>42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267</v>
      </c>
      <c r="AT113" s="217" t="s">
        <v>260</v>
      </c>
      <c r="AU113" s="217" t="s">
        <v>81</v>
      </c>
      <c r="AY113" s="19" t="s">
        <v>166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208</v>
      </c>
      <c r="BM113" s="217" t="s">
        <v>291</v>
      </c>
    </row>
    <row r="114" s="2" customFormat="1" ht="16.5" customHeight="1">
      <c r="A114" s="40"/>
      <c r="B114" s="41"/>
      <c r="C114" s="206" t="s">
        <v>283</v>
      </c>
      <c r="D114" s="206" t="s">
        <v>170</v>
      </c>
      <c r="E114" s="207" t="s">
        <v>1629</v>
      </c>
      <c r="F114" s="208" t="s">
        <v>1630</v>
      </c>
      <c r="G114" s="209" t="s">
        <v>332</v>
      </c>
      <c r="H114" s="210">
        <v>50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208</v>
      </c>
      <c r="AT114" s="217" t="s">
        <v>170</v>
      </c>
      <c r="AU114" s="217" t="s">
        <v>81</v>
      </c>
      <c r="AY114" s="19" t="s">
        <v>166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208</v>
      </c>
      <c r="BM114" s="217" t="s">
        <v>296</v>
      </c>
    </row>
    <row r="115" s="2" customFormat="1" ht="16.5" customHeight="1">
      <c r="A115" s="40"/>
      <c r="B115" s="41"/>
      <c r="C115" s="257" t="s">
        <v>234</v>
      </c>
      <c r="D115" s="257" t="s">
        <v>260</v>
      </c>
      <c r="E115" s="258" t="s">
        <v>1631</v>
      </c>
      <c r="F115" s="259" t="s">
        <v>1632</v>
      </c>
      <c r="G115" s="260" t="s">
        <v>332</v>
      </c>
      <c r="H115" s="261">
        <v>50</v>
      </c>
      <c r="I115" s="262"/>
      <c r="J115" s="263">
        <f>ROUND(I115*H115,2)</f>
        <v>0</v>
      </c>
      <c r="K115" s="259" t="s">
        <v>19</v>
      </c>
      <c r="L115" s="264"/>
      <c r="M115" s="265" t="s">
        <v>19</v>
      </c>
      <c r="N115" s="266" t="s">
        <v>42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267</v>
      </c>
      <c r="AT115" s="217" t="s">
        <v>260</v>
      </c>
      <c r="AU115" s="217" t="s">
        <v>81</v>
      </c>
      <c r="AY115" s="19" t="s">
        <v>166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79</v>
      </c>
      <c r="BK115" s="218">
        <f>ROUND(I115*H115,2)</f>
        <v>0</v>
      </c>
      <c r="BL115" s="19" t="s">
        <v>208</v>
      </c>
      <c r="BM115" s="217" t="s">
        <v>302</v>
      </c>
    </row>
    <row r="116" s="2" customFormat="1" ht="16.5" customHeight="1">
      <c r="A116" s="40"/>
      <c r="B116" s="41"/>
      <c r="C116" s="206" t="s">
        <v>7</v>
      </c>
      <c r="D116" s="206" t="s">
        <v>170</v>
      </c>
      <c r="E116" s="207" t="s">
        <v>1633</v>
      </c>
      <c r="F116" s="208" t="s">
        <v>1634</v>
      </c>
      <c r="G116" s="209" t="s">
        <v>971</v>
      </c>
      <c r="H116" s="210">
        <v>6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42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208</v>
      </c>
      <c r="AT116" s="217" t="s">
        <v>170</v>
      </c>
      <c r="AU116" s="217" t="s">
        <v>81</v>
      </c>
      <c r="AY116" s="19" t="s">
        <v>166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79</v>
      </c>
      <c r="BK116" s="218">
        <f>ROUND(I116*H116,2)</f>
        <v>0</v>
      </c>
      <c r="BL116" s="19" t="s">
        <v>208</v>
      </c>
      <c r="BM116" s="217" t="s">
        <v>308</v>
      </c>
    </row>
    <row r="117" s="2" customFormat="1" ht="16.5" customHeight="1">
      <c r="A117" s="40"/>
      <c r="B117" s="41"/>
      <c r="C117" s="257" t="s">
        <v>244</v>
      </c>
      <c r="D117" s="257" t="s">
        <v>260</v>
      </c>
      <c r="E117" s="258" t="s">
        <v>1635</v>
      </c>
      <c r="F117" s="259" t="s">
        <v>1636</v>
      </c>
      <c r="G117" s="260" t="s">
        <v>971</v>
      </c>
      <c r="H117" s="261">
        <v>6</v>
      </c>
      <c r="I117" s="262"/>
      <c r="J117" s="263">
        <f>ROUND(I117*H117,2)</f>
        <v>0</v>
      </c>
      <c r="K117" s="259" t="s">
        <v>19</v>
      </c>
      <c r="L117" s="264"/>
      <c r="M117" s="265" t="s">
        <v>19</v>
      </c>
      <c r="N117" s="266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267</v>
      </c>
      <c r="AT117" s="217" t="s">
        <v>260</v>
      </c>
      <c r="AU117" s="217" t="s">
        <v>81</v>
      </c>
      <c r="AY117" s="19" t="s">
        <v>166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208</v>
      </c>
      <c r="BM117" s="217" t="s">
        <v>314</v>
      </c>
    </row>
    <row r="118" s="2" customFormat="1" ht="16.5" customHeight="1">
      <c r="A118" s="40"/>
      <c r="B118" s="41"/>
      <c r="C118" s="206" t="s">
        <v>305</v>
      </c>
      <c r="D118" s="206" t="s">
        <v>170</v>
      </c>
      <c r="E118" s="207" t="s">
        <v>1637</v>
      </c>
      <c r="F118" s="208" t="s">
        <v>1638</v>
      </c>
      <c r="G118" s="209" t="s">
        <v>1639</v>
      </c>
      <c r="H118" s="210">
        <v>6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42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208</v>
      </c>
      <c r="AT118" s="217" t="s">
        <v>170</v>
      </c>
      <c r="AU118" s="217" t="s">
        <v>81</v>
      </c>
      <c r="AY118" s="19" t="s">
        <v>166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79</v>
      </c>
      <c r="BK118" s="218">
        <f>ROUND(I118*H118,2)</f>
        <v>0</v>
      </c>
      <c r="BL118" s="19" t="s">
        <v>208</v>
      </c>
      <c r="BM118" s="217" t="s">
        <v>320</v>
      </c>
    </row>
    <row r="119" s="2" customFormat="1" ht="16.5" customHeight="1">
      <c r="A119" s="40"/>
      <c r="B119" s="41"/>
      <c r="C119" s="257" t="s">
        <v>249</v>
      </c>
      <c r="D119" s="257" t="s">
        <v>260</v>
      </c>
      <c r="E119" s="258" t="s">
        <v>1640</v>
      </c>
      <c r="F119" s="259" t="s">
        <v>1641</v>
      </c>
      <c r="G119" s="260" t="s">
        <v>1639</v>
      </c>
      <c r="H119" s="261">
        <v>6</v>
      </c>
      <c r="I119" s="262"/>
      <c r="J119" s="263">
        <f>ROUND(I119*H119,2)</f>
        <v>0</v>
      </c>
      <c r="K119" s="259" t="s">
        <v>19</v>
      </c>
      <c r="L119" s="264"/>
      <c r="M119" s="265" t="s">
        <v>19</v>
      </c>
      <c r="N119" s="266" t="s">
        <v>42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267</v>
      </c>
      <c r="AT119" s="217" t="s">
        <v>260</v>
      </c>
      <c r="AU119" s="217" t="s">
        <v>81</v>
      </c>
      <c r="AY119" s="19" t="s">
        <v>166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79</v>
      </c>
      <c r="BK119" s="218">
        <f>ROUND(I119*H119,2)</f>
        <v>0</v>
      </c>
      <c r="BL119" s="19" t="s">
        <v>208</v>
      </c>
      <c r="BM119" s="217" t="s">
        <v>327</v>
      </c>
    </row>
    <row r="120" s="2" customFormat="1" ht="16.5" customHeight="1">
      <c r="A120" s="40"/>
      <c r="B120" s="41"/>
      <c r="C120" s="206" t="s">
        <v>317</v>
      </c>
      <c r="D120" s="206" t="s">
        <v>170</v>
      </c>
      <c r="E120" s="207" t="s">
        <v>1642</v>
      </c>
      <c r="F120" s="208" t="s">
        <v>1643</v>
      </c>
      <c r="G120" s="209" t="s">
        <v>971</v>
      </c>
      <c r="H120" s="210">
        <v>64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208</v>
      </c>
      <c r="AT120" s="217" t="s">
        <v>170</v>
      </c>
      <c r="AU120" s="217" t="s">
        <v>81</v>
      </c>
      <c r="AY120" s="19" t="s">
        <v>166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208</v>
      </c>
      <c r="BM120" s="217" t="s">
        <v>333</v>
      </c>
    </row>
    <row r="121" s="2" customFormat="1" ht="16.5" customHeight="1">
      <c r="A121" s="40"/>
      <c r="B121" s="41"/>
      <c r="C121" s="257" t="s">
        <v>254</v>
      </c>
      <c r="D121" s="257" t="s">
        <v>260</v>
      </c>
      <c r="E121" s="258" t="s">
        <v>1644</v>
      </c>
      <c r="F121" s="259" t="s">
        <v>1643</v>
      </c>
      <c r="G121" s="260" t="s">
        <v>971</v>
      </c>
      <c r="H121" s="261">
        <v>64</v>
      </c>
      <c r="I121" s="262"/>
      <c r="J121" s="263">
        <f>ROUND(I121*H121,2)</f>
        <v>0</v>
      </c>
      <c r="K121" s="259" t="s">
        <v>19</v>
      </c>
      <c r="L121" s="264"/>
      <c r="M121" s="265" t="s">
        <v>19</v>
      </c>
      <c r="N121" s="266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267</v>
      </c>
      <c r="AT121" s="217" t="s">
        <v>260</v>
      </c>
      <c r="AU121" s="217" t="s">
        <v>81</v>
      </c>
      <c r="AY121" s="19" t="s">
        <v>166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208</v>
      </c>
      <c r="BM121" s="217" t="s">
        <v>340</v>
      </c>
    </row>
    <row r="122" s="2" customFormat="1" ht="16.5" customHeight="1">
      <c r="A122" s="40"/>
      <c r="B122" s="41"/>
      <c r="C122" s="206" t="s">
        <v>275</v>
      </c>
      <c r="D122" s="206" t="s">
        <v>170</v>
      </c>
      <c r="E122" s="207" t="s">
        <v>1645</v>
      </c>
      <c r="F122" s="208" t="s">
        <v>1646</v>
      </c>
      <c r="G122" s="209" t="s">
        <v>971</v>
      </c>
      <c r="H122" s="210">
        <v>18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42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208</v>
      </c>
      <c r="AT122" s="217" t="s">
        <v>170</v>
      </c>
      <c r="AU122" s="217" t="s">
        <v>81</v>
      </c>
      <c r="AY122" s="19" t="s">
        <v>166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79</v>
      </c>
      <c r="BK122" s="218">
        <f>ROUND(I122*H122,2)</f>
        <v>0</v>
      </c>
      <c r="BL122" s="19" t="s">
        <v>208</v>
      </c>
      <c r="BM122" s="217" t="s">
        <v>345</v>
      </c>
    </row>
    <row r="123" s="2" customFormat="1" ht="16.5" customHeight="1">
      <c r="A123" s="40"/>
      <c r="B123" s="41"/>
      <c r="C123" s="257" t="s">
        <v>257</v>
      </c>
      <c r="D123" s="257" t="s">
        <v>260</v>
      </c>
      <c r="E123" s="258" t="s">
        <v>1647</v>
      </c>
      <c r="F123" s="259" t="s">
        <v>1646</v>
      </c>
      <c r="G123" s="260" t="s">
        <v>971</v>
      </c>
      <c r="H123" s="261">
        <v>18</v>
      </c>
      <c r="I123" s="262"/>
      <c r="J123" s="263">
        <f>ROUND(I123*H123,2)</f>
        <v>0</v>
      </c>
      <c r="K123" s="259" t="s">
        <v>19</v>
      </c>
      <c r="L123" s="264"/>
      <c r="M123" s="265" t="s">
        <v>19</v>
      </c>
      <c r="N123" s="266" t="s">
        <v>42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267</v>
      </c>
      <c r="AT123" s="217" t="s">
        <v>260</v>
      </c>
      <c r="AU123" s="217" t="s">
        <v>81</v>
      </c>
      <c r="AY123" s="19" t="s">
        <v>166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208</v>
      </c>
      <c r="BM123" s="217" t="s">
        <v>355</v>
      </c>
    </row>
    <row r="124" s="2" customFormat="1" ht="21.75" customHeight="1">
      <c r="A124" s="40"/>
      <c r="B124" s="41"/>
      <c r="C124" s="206" t="s">
        <v>342</v>
      </c>
      <c r="D124" s="206" t="s">
        <v>170</v>
      </c>
      <c r="E124" s="207" t="s">
        <v>1648</v>
      </c>
      <c r="F124" s="208" t="s">
        <v>1649</v>
      </c>
      <c r="G124" s="209" t="s">
        <v>339</v>
      </c>
      <c r="H124" s="210">
        <v>1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42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208</v>
      </c>
      <c r="AT124" s="217" t="s">
        <v>170</v>
      </c>
      <c r="AU124" s="217" t="s">
        <v>81</v>
      </c>
      <c r="AY124" s="19" t="s">
        <v>166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79</v>
      </c>
      <c r="BK124" s="218">
        <f>ROUND(I124*H124,2)</f>
        <v>0</v>
      </c>
      <c r="BL124" s="19" t="s">
        <v>208</v>
      </c>
      <c r="BM124" s="217" t="s">
        <v>362</v>
      </c>
    </row>
    <row r="125" s="2" customFormat="1" ht="21.75" customHeight="1">
      <c r="A125" s="40"/>
      <c r="B125" s="41"/>
      <c r="C125" s="257" t="s">
        <v>263</v>
      </c>
      <c r="D125" s="257" t="s">
        <v>260</v>
      </c>
      <c r="E125" s="258" t="s">
        <v>1650</v>
      </c>
      <c r="F125" s="259" t="s">
        <v>1649</v>
      </c>
      <c r="G125" s="260" t="s">
        <v>971</v>
      </c>
      <c r="H125" s="261">
        <v>1</v>
      </c>
      <c r="I125" s="262"/>
      <c r="J125" s="263">
        <f>ROUND(I125*H125,2)</f>
        <v>0</v>
      </c>
      <c r="K125" s="259" t="s">
        <v>19</v>
      </c>
      <c r="L125" s="264"/>
      <c r="M125" s="265" t="s">
        <v>19</v>
      </c>
      <c r="N125" s="266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267</v>
      </c>
      <c r="AT125" s="217" t="s">
        <v>260</v>
      </c>
      <c r="AU125" s="217" t="s">
        <v>81</v>
      </c>
      <c r="AY125" s="19" t="s">
        <v>166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208</v>
      </c>
      <c r="BM125" s="217" t="s">
        <v>368</v>
      </c>
    </row>
    <row r="126" s="12" customFormat="1" ht="25.92" customHeight="1">
      <c r="A126" s="12"/>
      <c r="B126" s="190"/>
      <c r="C126" s="191"/>
      <c r="D126" s="192" t="s">
        <v>70</v>
      </c>
      <c r="E126" s="193" t="s">
        <v>103</v>
      </c>
      <c r="F126" s="193" t="s">
        <v>104</v>
      </c>
      <c r="G126" s="191"/>
      <c r="H126" s="191"/>
      <c r="I126" s="194"/>
      <c r="J126" s="195">
        <f>BK126</f>
        <v>0</v>
      </c>
      <c r="K126" s="191"/>
      <c r="L126" s="196"/>
      <c r="M126" s="197"/>
      <c r="N126" s="198"/>
      <c r="O126" s="198"/>
      <c r="P126" s="199">
        <f>P127+P129</f>
        <v>0</v>
      </c>
      <c r="Q126" s="198"/>
      <c r="R126" s="199">
        <f>R127+R129</f>
        <v>0</v>
      </c>
      <c r="S126" s="198"/>
      <c r="T126" s="200">
        <f>T127+T129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203</v>
      </c>
      <c r="AT126" s="202" t="s">
        <v>70</v>
      </c>
      <c r="AU126" s="202" t="s">
        <v>71</v>
      </c>
      <c r="AY126" s="201" t="s">
        <v>166</v>
      </c>
      <c r="BK126" s="203">
        <f>BK127+BK129</f>
        <v>0</v>
      </c>
    </row>
    <row r="127" s="12" customFormat="1" ht="22.8" customHeight="1">
      <c r="A127" s="12"/>
      <c r="B127" s="190"/>
      <c r="C127" s="191"/>
      <c r="D127" s="192" t="s">
        <v>70</v>
      </c>
      <c r="E127" s="204" t="s">
        <v>1651</v>
      </c>
      <c r="F127" s="204" t="s">
        <v>1652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P128</f>
        <v>0</v>
      </c>
      <c r="Q127" s="198"/>
      <c r="R127" s="199">
        <f>R128</f>
        <v>0</v>
      </c>
      <c r="S127" s="198"/>
      <c r="T127" s="20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203</v>
      </c>
      <c r="AT127" s="202" t="s">
        <v>70</v>
      </c>
      <c r="AU127" s="202" t="s">
        <v>79</v>
      </c>
      <c r="AY127" s="201" t="s">
        <v>166</v>
      </c>
      <c r="BK127" s="203">
        <f>BK128</f>
        <v>0</v>
      </c>
    </row>
    <row r="128" s="2" customFormat="1" ht="21.75" customHeight="1">
      <c r="A128" s="40"/>
      <c r="B128" s="41"/>
      <c r="C128" s="206" t="s">
        <v>359</v>
      </c>
      <c r="D128" s="206" t="s">
        <v>170</v>
      </c>
      <c r="E128" s="207" t="s">
        <v>1653</v>
      </c>
      <c r="F128" s="208" t="s">
        <v>1654</v>
      </c>
      <c r="G128" s="209" t="s">
        <v>971</v>
      </c>
      <c r="H128" s="210">
        <v>4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175</v>
      </c>
      <c r="AT128" s="217" t="s">
        <v>170</v>
      </c>
      <c r="AU128" s="217" t="s">
        <v>81</v>
      </c>
      <c r="AY128" s="19" t="s">
        <v>166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175</v>
      </c>
      <c r="BM128" s="217" t="s">
        <v>383</v>
      </c>
    </row>
    <row r="129" s="12" customFormat="1" ht="22.8" customHeight="1">
      <c r="A129" s="12"/>
      <c r="B129" s="190"/>
      <c r="C129" s="191"/>
      <c r="D129" s="192" t="s">
        <v>70</v>
      </c>
      <c r="E129" s="204" t="s">
        <v>1655</v>
      </c>
      <c r="F129" s="204" t="s">
        <v>1656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P130</f>
        <v>0</v>
      </c>
      <c r="Q129" s="198"/>
      <c r="R129" s="199">
        <f>R130</f>
        <v>0</v>
      </c>
      <c r="S129" s="198"/>
      <c r="T129" s="20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203</v>
      </c>
      <c r="AT129" s="202" t="s">
        <v>70</v>
      </c>
      <c r="AU129" s="202" t="s">
        <v>79</v>
      </c>
      <c r="AY129" s="201" t="s">
        <v>166</v>
      </c>
      <c r="BK129" s="203">
        <f>BK130</f>
        <v>0</v>
      </c>
    </row>
    <row r="130" s="2" customFormat="1" ht="16.5" customHeight="1">
      <c r="A130" s="40"/>
      <c r="B130" s="41"/>
      <c r="C130" s="206" t="s">
        <v>267</v>
      </c>
      <c r="D130" s="206" t="s">
        <v>170</v>
      </c>
      <c r="E130" s="207" t="s">
        <v>1657</v>
      </c>
      <c r="F130" s="208" t="s">
        <v>1658</v>
      </c>
      <c r="G130" s="209" t="s">
        <v>326</v>
      </c>
      <c r="H130" s="210">
        <v>1</v>
      </c>
      <c r="I130" s="211"/>
      <c r="J130" s="212">
        <f>ROUND(I130*H130,2)</f>
        <v>0</v>
      </c>
      <c r="K130" s="208" t="s">
        <v>19</v>
      </c>
      <c r="L130" s="46"/>
      <c r="M130" s="286" t="s">
        <v>19</v>
      </c>
      <c r="N130" s="287" t="s">
        <v>42</v>
      </c>
      <c r="O130" s="284"/>
      <c r="P130" s="288">
        <f>O130*H130</f>
        <v>0</v>
      </c>
      <c r="Q130" s="288">
        <v>0</v>
      </c>
      <c r="R130" s="288">
        <f>Q130*H130</f>
        <v>0</v>
      </c>
      <c r="S130" s="288">
        <v>0</v>
      </c>
      <c r="T130" s="28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175</v>
      </c>
      <c r="AT130" s="217" t="s">
        <v>170</v>
      </c>
      <c r="AU130" s="217" t="s">
        <v>81</v>
      </c>
      <c r="AY130" s="19" t="s">
        <v>166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79</v>
      </c>
      <c r="BK130" s="218">
        <f>ROUND(I130*H130,2)</f>
        <v>0</v>
      </c>
      <c r="BL130" s="19" t="s">
        <v>175</v>
      </c>
      <c r="BM130" s="217" t="s">
        <v>388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MSwEH1YybsszuqHtxiivbzRhDmzzVplTz8lWztXU3h+0lSCvcgzCTb2g647k9rKQ00RzFAO8lkAKPNBIwc9cpg==" hashValue="f1YKC0Ciboi1+U4ZfAWuvrtRNqF4wGYfZ0Z6whXvfoyJP4aulb7bPo9Hg3ASUVxzALbWHE9M/Z9gHAwF6KQlAA==" algorithmName="SHA-512" password="CC35"/>
  <autoFilter ref="C86:K13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2/971033141"/>
    <hyperlink ref="F94" r:id="rId2" display="https://podminky.urs.cz/item/CS_URS_2023_02/973031324"/>
    <hyperlink ref="F96" r:id="rId3" display="https://podminky.urs.cz/item/CS_URS_2023_02/974082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1659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ROUND((SUM(BE89:BE192)),  2)</f>
        <v>0</v>
      </c>
      <c r="G33" s="40"/>
      <c r="H33" s="40"/>
      <c r="I33" s="150">
        <v>0.20999999999999999</v>
      </c>
      <c r="J33" s="149">
        <f>ROUND(((SUM(BE89:BE192))*I33),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ROUND((SUM(BF89:BF192)),  2)</f>
        <v>0</v>
      </c>
      <c r="G34" s="40"/>
      <c r="H34" s="40"/>
      <c r="I34" s="150">
        <v>0.14999999999999999</v>
      </c>
      <c r="J34" s="149">
        <f>ROUND(((SUM(BF89:BF192))*I34),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ROUND((SUM(BG89:BG192)),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ROUND((SUM(BH89:BH192)),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ROUND((SUM(BI89:BI192)),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D1_01_4b - Elektrotechnika - NN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127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136</v>
      </c>
      <c r="E62" s="170"/>
      <c r="F62" s="170"/>
      <c r="G62" s="170"/>
      <c r="H62" s="170"/>
      <c r="I62" s="170"/>
      <c r="J62" s="171">
        <f>J102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1660</v>
      </c>
      <c r="E63" s="176"/>
      <c r="F63" s="176"/>
      <c r="G63" s="176"/>
      <c r="H63" s="176"/>
      <c r="I63" s="176"/>
      <c r="J63" s="177">
        <f>J103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1661</v>
      </c>
      <c r="E64" s="176"/>
      <c r="F64" s="176"/>
      <c r="G64" s="176"/>
      <c r="H64" s="176"/>
      <c r="I64" s="176"/>
      <c r="J64" s="177">
        <f>J110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1662</v>
      </c>
      <c r="E65" s="176"/>
      <c r="F65" s="176"/>
      <c r="G65" s="176"/>
      <c r="H65" s="176"/>
      <c r="I65" s="176"/>
      <c r="J65" s="177">
        <f>J138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1663</v>
      </c>
      <c r="E66" s="176"/>
      <c r="F66" s="176"/>
      <c r="G66" s="176"/>
      <c r="H66" s="176"/>
      <c r="I66" s="176"/>
      <c r="J66" s="177">
        <f>J159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1664</v>
      </c>
      <c r="E67" s="176"/>
      <c r="F67" s="176"/>
      <c r="G67" s="176"/>
      <c r="H67" s="176"/>
      <c r="I67" s="176"/>
      <c r="J67" s="177">
        <f>J172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1665</v>
      </c>
      <c r="E68" s="176"/>
      <c r="F68" s="176"/>
      <c r="G68" s="176"/>
      <c r="H68" s="176"/>
      <c r="I68" s="176"/>
      <c r="J68" s="177">
        <f>J183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1586</v>
      </c>
      <c r="E69" s="176"/>
      <c r="F69" s="176"/>
      <c r="G69" s="176"/>
      <c r="H69" s="176"/>
      <c r="I69" s="176"/>
      <c r="J69" s="177">
        <f>J190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151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Rybniště Areál TO - oprava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107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D1_01_4b - Elektrotechnika - NN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13. 10. 2023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Správa železnic, státní organizace</v>
      </c>
      <c r="G85" s="42"/>
      <c r="H85" s="42"/>
      <c r="I85" s="34" t="s">
        <v>32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152</v>
      </c>
      <c r="D88" s="182" t="s">
        <v>56</v>
      </c>
      <c r="E88" s="182" t="s">
        <v>52</v>
      </c>
      <c r="F88" s="182" t="s">
        <v>53</v>
      </c>
      <c r="G88" s="182" t="s">
        <v>153</v>
      </c>
      <c r="H88" s="182" t="s">
        <v>154</v>
      </c>
      <c r="I88" s="182" t="s">
        <v>155</v>
      </c>
      <c r="J88" s="182" t="s">
        <v>111</v>
      </c>
      <c r="K88" s="183" t="s">
        <v>156</v>
      </c>
      <c r="L88" s="184"/>
      <c r="M88" s="94" t="s">
        <v>19</v>
      </c>
      <c r="N88" s="95" t="s">
        <v>41</v>
      </c>
      <c r="O88" s="95" t="s">
        <v>157</v>
      </c>
      <c r="P88" s="95" t="s">
        <v>158</v>
      </c>
      <c r="Q88" s="95" t="s">
        <v>159</v>
      </c>
      <c r="R88" s="95" t="s">
        <v>160</v>
      </c>
      <c r="S88" s="95" t="s">
        <v>161</v>
      </c>
      <c r="T88" s="96" t="s">
        <v>162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163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P90+P102</f>
        <v>0</v>
      </c>
      <c r="Q89" s="98"/>
      <c r="R89" s="187">
        <f>R90+R102</f>
        <v>0</v>
      </c>
      <c r="S89" s="98"/>
      <c r="T89" s="188">
        <f>T90+T102</f>
        <v>0.84699999999999998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112</v>
      </c>
      <c r="BK89" s="189">
        <f>BK90+BK102</f>
        <v>0</v>
      </c>
    </row>
    <row r="90" s="12" customFormat="1" ht="25.92" customHeight="1">
      <c r="A90" s="12"/>
      <c r="B90" s="190"/>
      <c r="C90" s="191"/>
      <c r="D90" s="192" t="s">
        <v>70</v>
      </c>
      <c r="E90" s="193" t="s">
        <v>164</v>
      </c>
      <c r="F90" s="193" t="s">
        <v>165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</f>
        <v>0</v>
      </c>
      <c r="Q90" s="198"/>
      <c r="R90" s="199">
        <f>R91</f>
        <v>0</v>
      </c>
      <c r="S90" s="198"/>
      <c r="T90" s="200">
        <f>T91</f>
        <v>0.84699999999999998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79</v>
      </c>
      <c r="AT90" s="202" t="s">
        <v>70</v>
      </c>
      <c r="AU90" s="202" t="s">
        <v>71</v>
      </c>
      <c r="AY90" s="201" t="s">
        <v>166</v>
      </c>
      <c r="BK90" s="203">
        <f>BK91</f>
        <v>0</v>
      </c>
    </row>
    <row r="91" s="12" customFormat="1" ht="22.8" customHeight="1">
      <c r="A91" s="12"/>
      <c r="B91" s="190"/>
      <c r="C91" s="191"/>
      <c r="D91" s="192" t="s">
        <v>70</v>
      </c>
      <c r="E91" s="204" t="s">
        <v>226</v>
      </c>
      <c r="F91" s="204" t="s">
        <v>616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SUM(P92:P101)</f>
        <v>0</v>
      </c>
      <c r="Q91" s="198"/>
      <c r="R91" s="199">
        <f>SUM(R92:R101)</f>
        <v>0</v>
      </c>
      <c r="S91" s="198"/>
      <c r="T91" s="200">
        <f>SUM(T92:T101)</f>
        <v>0.84699999999999998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79</v>
      </c>
      <c r="AT91" s="202" t="s">
        <v>70</v>
      </c>
      <c r="AU91" s="202" t="s">
        <v>79</v>
      </c>
      <c r="AY91" s="201" t="s">
        <v>166</v>
      </c>
      <c r="BK91" s="203">
        <f>SUM(BK92:BK101)</f>
        <v>0</v>
      </c>
    </row>
    <row r="92" s="2" customFormat="1" ht="33" customHeight="1">
      <c r="A92" s="40"/>
      <c r="B92" s="41"/>
      <c r="C92" s="206" t="s">
        <v>79</v>
      </c>
      <c r="D92" s="206" t="s">
        <v>170</v>
      </c>
      <c r="E92" s="207" t="s">
        <v>1590</v>
      </c>
      <c r="F92" s="208" t="s">
        <v>1591</v>
      </c>
      <c r="G92" s="209" t="s">
        <v>339</v>
      </c>
      <c r="H92" s="210">
        <v>1</v>
      </c>
      <c r="I92" s="211"/>
      <c r="J92" s="212">
        <f>ROUND(I92*H92,2)</f>
        <v>0</v>
      </c>
      <c r="K92" s="208" t="s">
        <v>174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0.001</v>
      </c>
      <c r="T92" s="216">
        <f>S92*H92</f>
        <v>0.001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175</v>
      </c>
      <c r="AT92" s="217" t="s">
        <v>170</v>
      </c>
      <c r="AU92" s="217" t="s">
        <v>81</v>
      </c>
      <c r="AY92" s="19" t="s">
        <v>166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175</v>
      </c>
      <c r="BM92" s="217" t="s">
        <v>81</v>
      </c>
    </row>
    <row r="93" s="2" customFormat="1">
      <c r="A93" s="40"/>
      <c r="B93" s="41"/>
      <c r="C93" s="42"/>
      <c r="D93" s="219" t="s">
        <v>176</v>
      </c>
      <c r="E93" s="42"/>
      <c r="F93" s="220" t="s">
        <v>1592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176</v>
      </c>
      <c r="AU93" s="19" t="s">
        <v>81</v>
      </c>
    </row>
    <row r="94" s="2" customFormat="1" ht="33" customHeight="1">
      <c r="A94" s="40"/>
      <c r="B94" s="41"/>
      <c r="C94" s="206" t="s">
        <v>81</v>
      </c>
      <c r="D94" s="206" t="s">
        <v>170</v>
      </c>
      <c r="E94" s="207" t="s">
        <v>1590</v>
      </c>
      <c r="F94" s="208" t="s">
        <v>1591</v>
      </c>
      <c r="G94" s="209" t="s">
        <v>339</v>
      </c>
      <c r="H94" s="210">
        <v>4</v>
      </c>
      <c r="I94" s="211"/>
      <c r="J94" s="212">
        <f>ROUND(I94*H94,2)</f>
        <v>0</v>
      </c>
      <c r="K94" s="208" t="s">
        <v>174</v>
      </c>
      <c r="L94" s="46"/>
      <c r="M94" s="213" t="s">
        <v>19</v>
      </c>
      <c r="N94" s="214" t="s">
        <v>42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0.001</v>
      </c>
      <c r="T94" s="216">
        <f>S94*H94</f>
        <v>0.0040000000000000001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175</v>
      </c>
      <c r="AT94" s="217" t="s">
        <v>170</v>
      </c>
      <c r="AU94" s="217" t="s">
        <v>81</v>
      </c>
      <c r="AY94" s="19" t="s">
        <v>166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79</v>
      </c>
      <c r="BK94" s="218">
        <f>ROUND(I94*H94,2)</f>
        <v>0</v>
      </c>
      <c r="BL94" s="19" t="s">
        <v>175</v>
      </c>
      <c r="BM94" s="217" t="s">
        <v>175</v>
      </c>
    </row>
    <row r="95" s="2" customFormat="1">
      <c r="A95" s="40"/>
      <c r="B95" s="41"/>
      <c r="C95" s="42"/>
      <c r="D95" s="219" t="s">
        <v>176</v>
      </c>
      <c r="E95" s="42"/>
      <c r="F95" s="220" t="s">
        <v>1592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176</v>
      </c>
      <c r="AU95" s="19" t="s">
        <v>81</v>
      </c>
    </row>
    <row r="96" s="2" customFormat="1" ht="24.15" customHeight="1">
      <c r="A96" s="40"/>
      <c r="B96" s="41"/>
      <c r="C96" s="206" t="s">
        <v>188</v>
      </c>
      <c r="D96" s="206" t="s">
        <v>170</v>
      </c>
      <c r="E96" s="207" t="s">
        <v>1595</v>
      </c>
      <c r="F96" s="208" t="s">
        <v>1596</v>
      </c>
      <c r="G96" s="209" t="s">
        <v>339</v>
      </c>
      <c r="H96" s="210">
        <v>54</v>
      </c>
      <c r="I96" s="211"/>
      <c r="J96" s="212">
        <f>ROUND(I96*H96,2)</f>
        <v>0</v>
      </c>
      <c r="K96" s="208" t="s">
        <v>174</v>
      </c>
      <c r="L96" s="46"/>
      <c r="M96" s="213" t="s">
        <v>19</v>
      </c>
      <c r="N96" s="214" t="s">
        <v>42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0.014999999999999999</v>
      </c>
      <c r="T96" s="216">
        <f>S96*H96</f>
        <v>0.80999999999999994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175</v>
      </c>
      <c r="AT96" s="217" t="s">
        <v>170</v>
      </c>
      <c r="AU96" s="217" t="s">
        <v>81</v>
      </c>
      <c r="AY96" s="19" t="s">
        <v>166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79</v>
      </c>
      <c r="BK96" s="218">
        <f>ROUND(I96*H96,2)</f>
        <v>0</v>
      </c>
      <c r="BL96" s="19" t="s">
        <v>175</v>
      </c>
      <c r="BM96" s="217" t="s">
        <v>191</v>
      </c>
    </row>
    <row r="97" s="2" customFormat="1">
      <c r="A97" s="40"/>
      <c r="B97" s="41"/>
      <c r="C97" s="42"/>
      <c r="D97" s="219" t="s">
        <v>176</v>
      </c>
      <c r="E97" s="42"/>
      <c r="F97" s="220" t="s">
        <v>1597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176</v>
      </c>
      <c r="AU97" s="19" t="s">
        <v>81</v>
      </c>
    </row>
    <row r="98" s="2" customFormat="1" ht="16.5" customHeight="1">
      <c r="A98" s="40"/>
      <c r="B98" s="41"/>
      <c r="C98" s="206" t="s">
        <v>175</v>
      </c>
      <c r="D98" s="206" t="s">
        <v>170</v>
      </c>
      <c r="E98" s="207" t="s">
        <v>1598</v>
      </c>
      <c r="F98" s="208" t="s">
        <v>1599</v>
      </c>
      <c r="G98" s="209" t="s">
        <v>332</v>
      </c>
      <c r="H98" s="210">
        <v>2</v>
      </c>
      <c r="I98" s="211"/>
      <c r="J98" s="212">
        <f>ROUND(I98*H98,2)</f>
        <v>0</v>
      </c>
      <c r="K98" s="208" t="s">
        <v>174</v>
      </c>
      <c r="L98" s="46"/>
      <c r="M98" s="213" t="s">
        <v>19</v>
      </c>
      <c r="N98" s="214" t="s">
        <v>42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0.001</v>
      </c>
      <c r="T98" s="216">
        <f>S98*H98</f>
        <v>0.002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175</v>
      </c>
      <c r="AT98" s="217" t="s">
        <v>170</v>
      </c>
      <c r="AU98" s="217" t="s">
        <v>81</v>
      </c>
      <c r="AY98" s="19" t="s">
        <v>166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79</v>
      </c>
      <c r="BK98" s="218">
        <f>ROUND(I98*H98,2)</f>
        <v>0</v>
      </c>
      <c r="BL98" s="19" t="s">
        <v>175</v>
      </c>
      <c r="BM98" s="217" t="s">
        <v>200</v>
      </c>
    </row>
    <row r="99" s="2" customFormat="1">
      <c r="A99" s="40"/>
      <c r="B99" s="41"/>
      <c r="C99" s="42"/>
      <c r="D99" s="219" t="s">
        <v>176</v>
      </c>
      <c r="E99" s="42"/>
      <c r="F99" s="220" t="s">
        <v>1600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176</v>
      </c>
      <c r="AU99" s="19" t="s">
        <v>81</v>
      </c>
    </row>
    <row r="100" s="2" customFormat="1" ht="16.5" customHeight="1">
      <c r="A100" s="40"/>
      <c r="B100" s="41"/>
      <c r="C100" s="206" t="s">
        <v>203</v>
      </c>
      <c r="D100" s="206" t="s">
        <v>170</v>
      </c>
      <c r="E100" s="207" t="s">
        <v>1666</v>
      </c>
      <c r="F100" s="208" t="s">
        <v>1667</v>
      </c>
      <c r="G100" s="209" t="s">
        <v>332</v>
      </c>
      <c r="H100" s="210">
        <v>10</v>
      </c>
      <c r="I100" s="211"/>
      <c r="J100" s="212">
        <f>ROUND(I100*H100,2)</f>
        <v>0</v>
      </c>
      <c r="K100" s="208" t="s">
        <v>174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0.0030000000000000001</v>
      </c>
      <c r="T100" s="216">
        <f>S100*H100</f>
        <v>0.029999999999999999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175</v>
      </c>
      <c r="AT100" s="217" t="s">
        <v>170</v>
      </c>
      <c r="AU100" s="217" t="s">
        <v>81</v>
      </c>
      <c r="AY100" s="19" t="s">
        <v>166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79</v>
      </c>
      <c r="BK100" s="218">
        <f>ROUND(I100*H100,2)</f>
        <v>0</v>
      </c>
      <c r="BL100" s="19" t="s">
        <v>175</v>
      </c>
      <c r="BM100" s="217" t="s">
        <v>206</v>
      </c>
    </row>
    <row r="101" s="2" customFormat="1">
      <c r="A101" s="40"/>
      <c r="B101" s="41"/>
      <c r="C101" s="42"/>
      <c r="D101" s="219" t="s">
        <v>176</v>
      </c>
      <c r="E101" s="42"/>
      <c r="F101" s="220" t="s">
        <v>1668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176</v>
      </c>
      <c r="AU101" s="19" t="s">
        <v>81</v>
      </c>
    </row>
    <row r="102" s="12" customFormat="1" ht="25.92" customHeight="1">
      <c r="A102" s="12"/>
      <c r="B102" s="190"/>
      <c r="C102" s="191"/>
      <c r="D102" s="192" t="s">
        <v>70</v>
      </c>
      <c r="E102" s="193" t="s">
        <v>958</v>
      </c>
      <c r="F102" s="193" t="s">
        <v>959</v>
      </c>
      <c r="G102" s="191"/>
      <c r="H102" s="191"/>
      <c r="I102" s="194"/>
      <c r="J102" s="195">
        <f>BK102</f>
        <v>0</v>
      </c>
      <c r="K102" s="191"/>
      <c r="L102" s="196"/>
      <c r="M102" s="197"/>
      <c r="N102" s="198"/>
      <c r="O102" s="198"/>
      <c r="P102" s="199">
        <f>P103+P110+P138+P159+P172+P183+P190</f>
        <v>0</v>
      </c>
      <c r="Q102" s="198"/>
      <c r="R102" s="199">
        <f>R103+R110+R138+R159+R172+R183+R190</f>
        <v>0</v>
      </c>
      <c r="S102" s="198"/>
      <c r="T102" s="200">
        <f>T103+T110+T138+T159+T172+T183+T190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81</v>
      </c>
      <c r="AT102" s="202" t="s">
        <v>70</v>
      </c>
      <c r="AU102" s="202" t="s">
        <v>71</v>
      </c>
      <c r="AY102" s="201" t="s">
        <v>166</v>
      </c>
      <c r="BK102" s="203">
        <f>BK103+BK110+BK138+BK159+BK172+BK183+BK190</f>
        <v>0</v>
      </c>
    </row>
    <row r="103" s="12" customFormat="1" ht="22.8" customHeight="1">
      <c r="A103" s="12"/>
      <c r="B103" s="190"/>
      <c r="C103" s="191"/>
      <c r="D103" s="192" t="s">
        <v>70</v>
      </c>
      <c r="E103" s="204" t="s">
        <v>1669</v>
      </c>
      <c r="F103" s="204" t="s">
        <v>1670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SUM(P104:P109)</f>
        <v>0</v>
      </c>
      <c r="Q103" s="198"/>
      <c r="R103" s="199">
        <f>SUM(R104:R109)</f>
        <v>0</v>
      </c>
      <c r="S103" s="198"/>
      <c r="T103" s="200">
        <f>SUM(T104:T109)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81</v>
      </c>
      <c r="AT103" s="202" t="s">
        <v>70</v>
      </c>
      <c r="AU103" s="202" t="s">
        <v>79</v>
      </c>
      <c r="AY103" s="201" t="s">
        <v>166</v>
      </c>
      <c r="BK103" s="203">
        <f>SUM(BK104:BK109)</f>
        <v>0</v>
      </c>
    </row>
    <row r="104" s="2" customFormat="1" ht="16.5" customHeight="1">
      <c r="A104" s="40"/>
      <c r="B104" s="41"/>
      <c r="C104" s="206" t="s">
        <v>191</v>
      </c>
      <c r="D104" s="206" t="s">
        <v>170</v>
      </c>
      <c r="E104" s="207" t="s">
        <v>1671</v>
      </c>
      <c r="F104" s="208" t="s">
        <v>1672</v>
      </c>
      <c r="G104" s="209" t="s">
        <v>971</v>
      </c>
      <c r="H104" s="210">
        <v>2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208</v>
      </c>
      <c r="AT104" s="217" t="s">
        <v>170</v>
      </c>
      <c r="AU104" s="217" t="s">
        <v>81</v>
      </c>
      <c r="AY104" s="19" t="s">
        <v>166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208</v>
      </c>
      <c r="BM104" s="217" t="s">
        <v>218</v>
      </c>
    </row>
    <row r="105" s="2" customFormat="1" ht="33" customHeight="1">
      <c r="A105" s="40"/>
      <c r="B105" s="41"/>
      <c r="C105" s="257" t="s">
        <v>215</v>
      </c>
      <c r="D105" s="257" t="s">
        <v>260</v>
      </c>
      <c r="E105" s="258" t="s">
        <v>1673</v>
      </c>
      <c r="F105" s="259" t="s">
        <v>1674</v>
      </c>
      <c r="G105" s="260" t="s">
        <v>971</v>
      </c>
      <c r="H105" s="261">
        <v>1</v>
      </c>
      <c r="I105" s="262"/>
      <c r="J105" s="263">
        <f>ROUND(I105*H105,2)</f>
        <v>0</v>
      </c>
      <c r="K105" s="259" t="s">
        <v>19</v>
      </c>
      <c r="L105" s="264"/>
      <c r="M105" s="265" t="s">
        <v>19</v>
      </c>
      <c r="N105" s="266" t="s">
        <v>42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267</v>
      </c>
      <c r="AT105" s="217" t="s">
        <v>260</v>
      </c>
      <c r="AU105" s="217" t="s">
        <v>81</v>
      </c>
      <c r="AY105" s="19" t="s">
        <v>166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208</v>
      </c>
      <c r="BM105" s="217" t="s">
        <v>208</v>
      </c>
    </row>
    <row r="106" s="2" customFormat="1" ht="16.5" customHeight="1">
      <c r="A106" s="40"/>
      <c r="B106" s="41"/>
      <c r="C106" s="257" t="s">
        <v>200</v>
      </c>
      <c r="D106" s="257" t="s">
        <v>260</v>
      </c>
      <c r="E106" s="258" t="s">
        <v>1675</v>
      </c>
      <c r="F106" s="259" t="s">
        <v>1676</v>
      </c>
      <c r="G106" s="260" t="s">
        <v>971</v>
      </c>
      <c r="H106" s="261">
        <v>1</v>
      </c>
      <c r="I106" s="262"/>
      <c r="J106" s="263">
        <f>ROUND(I106*H106,2)</f>
        <v>0</v>
      </c>
      <c r="K106" s="259" t="s">
        <v>19</v>
      </c>
      <c r="L106" s="264"/>
      <c r="M106" s="265" t="s">
        <v>19</v>
      </c>
      <c r="N106" s="266" t="s">
        <v>42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267</v>
      </c>
      <c r="AT106" s="217" t="s">
        <v>260</v>
      </c>
      <c r="AU106" s="217" t="s">
        <v>81</v>
      </c>
      <c r="AY106" s="19" t="s">
        <v>166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79</v>
      </c>
      <c r="BK106" s="218">
        <f>ROUND(I106*H106,2)</f>
        <v>0</v>
      </c>
      <c r="BL106" s="19" t="s">
        <v>208</v>
      </c>
      <c r="BM106" s="217" t="s">
        <v>229</v>
      </c>
    </row>
    <row r="107" s="2" customFormat="1" ht="16.5" customHeight="1">
      <c r="A107" s="40"/>
      <c r="B107" s="41"/>
      <c r="C107" s="206" t="s">
        <v>226</v>
      </c>
      <c r="D107" s="206" t="s">
        <v>170</v>
      </c>
      <c r="E107" s="207" t="s">
        <v>1677</v>
      </c>
      <c r="F107" s="208" t="s">
        <v>1678</v>
      </c>
      <c r="G107" s="209" t="s">
        <v>971</v>
      </c>
      <c r="H107" s="210">
        <v>1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42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208</v>
      </c>
      <c r="AT107" s="217" t="s">
        <v>170</v>
      </c>
      <c r="AU107" s="217" t="s">
        <v>81</v>
      </c>
      <c r="AY107" s="19" t="s">
        <v>166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208</v>
      </c>
      <c r="BM107" s="217" t="s">
        <v>234</v>
      </c>
    </row>
    <row r="108" s="2" customFormat="1" ht="16.5" customHeight="1">
      <c r="A108" s="40"/>
      <c r="B108" s="41"/>
      <c r="C108" s="257" t="s">
        <v>206</v>
      </c>
      <c r="D108" s="257" t="s">
        <v>260</v>
      </c>
      <c r="E108" s="258" t="s">
        <v>1679</v>
      </c>
      <c r="F108" s="259" t="s">
        <v>1678</v>
      </c>
      <c r="G108" s="260" t="s">
        <v>971</v>
      </c>
      <c r="H108" s="261">
        <v>1</v>
      </c>
      <c r="I108" s="262"/>
      <c r="J108" s="263">
        <f>ROUND(I108*H108,2)</f>
        <v>0</v>
      </c>
      <c r="K108" s="259" t="s">
        <v>19</v>
      </c>
      <c r="L108" s="264"/>
      <c r="M108" s="265" t="s">
        <v>19</v>
      </c>
      <c r="N108" s="266" t="s">
        <v>42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267</v>
      </c>
      <c r="AT108" s="217" t="s">
        <v>260</v>
      </c>
      <c r="AU108" s="217" t="s">
        <v>81</v>
      </c>
      <c r="AY108" s="19" t="s">
        <v>166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79</v>
      </c>
      <c r="BK108" s="218">
        <f>ROUND(I108*H108,2)</f>
        <v>0</v>
      </c>
      <c r="BL108" s="19" t="s">
        <v>208</v>
      </c>
      <c r="BM108" s="217" t="s">
        <v>244</v>
      </c>
    </row>
    <row r="109" s="2" customFormat="1" ht="16.5" customHeight="1">
      <c r="A109" s="40"/>
      <c r="B109" s="41"/>
      <c r="C109" s="206" t="s">
        <v>240</v>
      </c>
      <c r="D109" s="206" t="s">
        <v>170</v>
      </c>
      <c r="E109" s="207" t="s">
        <v>1680</v>
      </c>
      <c r="F109" s="208" t="s">
        <v>1681</v>
      </c>
      <c r="G109" s="209" t="s">
        <v>1558</v>
      </c>
      <c r="H109" s="210">
        <v>3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42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208</v>
      </c>
      <c r="AT109" s="217" t="s">
        <v>170</v>
      </c>
      <c r="AU109" s="217" t="s">
        <v>81</v>
      </c>
      <c r="AY109" s="19" t="s">
        <v>166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208</v>
      </c>
      <c r="BM109" s="217" t="s">
        <v>249</v>
      </c>
    </row>
    <row r="110" s="12" customFormat="1" ht="22.8" customHeight="1">
      <c r="A110" s="12"/>
      <c r="B110" s="190"/>
      <c r="C110" s="191"/>
      <c r="D110" s="192" t="s">
        <v>70</v>
      </c>
      <c r="E110" s="204" t="s">
        <v>1682</v>
      </c>
      <c r="F110" s="204" t="s">
        <v>1683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SUM(P111:P137)</f>
        <v>0</v>
      </c>
      <c r="Q110" s="198"/>
      <c r="R110" s="199">
        <f>SUM(R111:R137)</f>
        <v>0</v>
      </c>
      <c r="S110" s="198"/>
      <c r="T110" s="200">
        <f>SUM(T111:T137)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81</v>
      </c>
      <c r="AT110" s="202" t="s">
        <v>70</v>
      </c>
      <c r="AU110" s="202" t="s">
        <v>79</v>
      </c>
      <c r="AY110" s="201" t="s">
        <v>166</v>
      </c>
      <c r="BK110" s="203">
        <f>SUM(BK111:BK137)</f>
        <v>0</v>
      </c>
    </row>
    <row r="111" s="2" customFormat="1" ht="16.5" customHeight="1">
      <c r="A111" s="40"/>
      <c r="B111" s="41"/>
      <c r="C111" s="206" t="s">
        <v>212</v>
      </c>
      <c r="D111" s="206" t="s">
        <v>170</v>
      </c>
      <c r="E111" s="207" t="s">
        <v>1684</v>
      </c>
      <c r="F111" s="208" t="s">
        <v>1685</v>
      </c>
      <c r="G111" s="209" t="s">
        <v>332</v>
      </c>
      <c r="H111" s="210">
        <v>200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208</v>
      </c>
      <c r="AT111" s="217" t="s">
        <v>170</v>
      </c>
      <c r="AU111" s="217" t="s">
        <v>81</v>
      </c>
      <c r="AY111" s="19" t="s">
        <v>166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208</v>
      </c>
      <c r="BM111" s="217" t="s">
        <v>254</v>
      </c>
    </row>
    <row r="112" s="2" customFormat="1" ht="16.5" customHeight="1">
      <c r="A112" s="40"/>
      <c r="B112" s="41"/>
      <c r="C112" s="257" t="s">
        <v>168</v>
      </c>
      <c r="D112" s="257" t="s">
        <v>260</v>
      </c>
      <c r="E112" s="258" t="s">
        <v>1686</v>
      </c>
      <c r="F112" s="259" t="s">
        <v>1687</v>
      </c>
      <c r="G112" s="260" t="s">
        <v>332</v>
      </c>
      <c r="H112" s="261">
        <v>200</v>
      </c>
      <c r="I112" s="262"/>
      <c r="J112" s="263">
        <f>ROUND(I112*H112,2)</f>
        <v>0</v>
      </c>
      <c r="K112" s="259" t="s">
        <v>19</v>
      </c>
      <c r="L112" s="264"/>
      <c r="M112" s="265" t="s">
        <v>19</v>
      </c>
      <c r="N112" s="266" t="s">
        <v>42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267</v>
      </c>
      <c r="AT112" s="217" t="s">
        <v>260</v>
      </c>
      <c r="AU112" s="217" t="s">
        <v>81</v>
      </c>
      <c r="AY112" s="19" t="s">
        <v>166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79</v>
      </c>
      <c r="BK112" s="218">
        <f>ROUND(I112*H112,2)</f>
        <v>0</v>
      </c>
      <c r="BL112" s="19" t="s">
        <v>208</v>
      </c>
      <c r="BM112" s="217" t="s">
        <v>257</v>
      </c>
    </row>
    <row r="113" s="2" customFormat="1" ht="16.5" customHeight="1">
      <c r="A113" s="40"/>
      <c r="B113" s="41"/>
      <c r="C113" s="206" t="s">
        <v>218</v>
      </c>
      <c r="D113" s="206" t="s">
        <v>170</v>
      </c>
      <c r="E113" s="207" t="s">
        <v>1688</v>
      </c>
      <c r="F113" s="208" t="s">
        <v>1689</v>
      </c>
      <c r="G113" s="209" t="s">
        <v>332</v>
      </c>
      <c r="H113" s="210">
        <v>50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42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208</v>
      </c>
      <c r="AT113" s="217" t="s">
        <v>170</v>
      </c>
      <c r="AU113" s="217" t="s">
        <v>81</v>
      </c>
      <c r="AY113" s="19" t="s">
        <v>166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208</v>
      </c>
      <c r="BM113" s="217" t="s">
        <v>263</v>
      </c>
    </row>
    <row r="114" s="2" customFormat="1" ht="16.5" customHeight="1">
      <c r="A114" s="40"/>
      <c r="B114" s="41"/>
      <c r="C114" s="257" t="s">
        <v>8</v>
      </c>
      <c r="D114" s="257" t="s">
        <v>260</v>
      </c>
      <c r="E114" s="258" t="s">
        <v>1690</v>
      </c>
      <c r="F114" s="259" t="s">
        <v>1691</v>
      </c>
      <c r="G114" s="260" t="s">
        <v>332</v>
      </c>
      <c r="H114" s="261">
        <v>50</v>
      </c>
      <c r="I114" s="262"/>
      <c r="J114" s="263">
        <f>ROUND(I114*H114,2)</f>
        <v>0</v>
      </c>
      <c r="K114" s="259" t="s">
        <v>19</v>
      </c>
      <c r="L114" s="264"/>
      <c r="M114" s="265" t="s">
        <v>19</v>
      </c>
      <c r="N114" s="266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267</v>
      </c>
      <c r="AT114" s="217" t="s">
        <v>260</v>
      </c>
      <c r="AU114" s="217" t="s">
        <v>81</v>
      </c>
      <c r="AY114" s="19" t="s">
        <v>166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208</v>
      </c>
      <c r="BM114" s="217" t="s">
        <v>267</v>
      </c>
    </row>
    <row r="115" s="2" customFormat="1" ht="16.5" customHeight="1">
      <c r="A115" s="40"/>
      <c r="B115" s="41"/>
      <c r="C115" s="206" t="s">
        <v>208</v>
      </c>
      <c r="D115" s="206" t="s">
        <v>170</v>
      </c>
      <c r="E115" s="207" t="s">
        <v>1692</v>
      </c>
      <c r="F115" s="208" t="s">
        <v>1693</v>
      </c>
      <c r="G115" s="209" t="s">
        <v>332</v>
      </c>
      <c r="H115" s="210">
        <v>30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42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208</v>
      </c>
      <c r="AT115" s="217" t="s">
        <v>170</v>
      </c>
      <c r="AU115" s="217" t="s">
        <v>81</v>
      </c>
      <c r="AY115" s="19" t="s">
        <v>166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79</v>
      </c>
      <c r="BK115" s="218">
        <f>ROUND(I115*H115,2)</f>
        <v>0</v>
      </c>
      <c r="BL115" s="19" t="s">
        <v>208</v>
      </c>
      <c r="BM115" s="217" t="s">
        <v>272</v>
      </c>
    </row>
    <row r="116" s="2" customFormat="1" ht="16.5" customHeight="1">
      <c r="A116" s="40"/>
      <c r="B116" s="41"/>
      <c r="C116" s="257" t="s">
        <v>238</v>
      </c>
      <c r="D116" s="257" t="s">
        <v>260</v>
      </c>
      <c r="E116" s="258" t="s">
        <v>1694</v>
      </c>
      <c r="F116" s="259" t="s">
        <v>1695</v>
      </c>
      <c r="G116" s="260" t="s">
        <v>332</v>
      </c>
      <c r="H116" s="261">
        <v>30</v>
      </c>
      <c r="I116" s="262"/>
      <c r="J116" s="263">
        <f>ROUND(I116*H116,2)</f>
        <v>0</v>
      </c>
      <c r="K116" s="259" t="s">
        <v>19</v>
      </c>
      <c r="L116" s="264"/>
      <c r="M116" s="265" t="s">
        <v>19</v>
      </c>
      <c r="N116" s="266" t="s">
        <v>42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267</v>
      </c>
      <c r="AT116" s="217" t="s">
        <v>260</v>
      </c>
      <c r="AU116" s="217" t="s">
        <v>81</v>
      </c>
      <c r="AY116" s="19" t="s">
        <v>166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79</v>
      </c>
      <c r="BK116" s="218">
        <f>ROUND(I116*H116,2)</f>
        <v>0</v>
      </c>
      <c r="BL116" s="19" t="s">
        <v>208</v>
      </c>
      <c r="BM116" s="217" t="s">
        <v>279</v>
      </c>
    </row>
    <row r="117" s="2" customFormat="1" ht="16.5" customHeight="1">
      <c r="A117" s="40"/>
      <c r="B117" s="41"/>
      <c r="C117" s="206" t="s">
        <v>229</v>
      </c>
      <c r="D117" s="206" t="s">
        <v>170</v>
      </c>
      <c r="E117" s="207" t="s">
        <v>1696</v>
      </c>
      <c r="F117" s="208" t="s">
        <v>1697</v>
      </c>
      <c r="G117" s="209" t="s">
        <v>971</v>
      </c>
      <c r="H117" s="210">
        <v>14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208</v>
      </c>
      <c r="AT117" s="217" t="s">
        <v>170</v>
      </c>
      <c r="AU117" s="217" t="s">
        <v>81</v>
      </c>
      <c r="AY117" s="19" t="s">
        <v>166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208</v>
      </c>
      <c r="BM117" s="217" t="s">
        <v>286</v>
      </c>
    </row>
    <row r="118" s="2" customFormat="1" ht="16.5" customHeight="1">
      <c r="A118" s="40"/>
      <c r="B118" s="41"/>
      <c r="C118" s="257" t="s">
        <v>283</v>
      </c>
      <c r="D118" s="257" t="s">
        <v>260</v>
      </c>
      <c r="E118" s="258" t="s">
        <v>1698</v>
      </c>
      <c r="F118" s="259" t="s">
        <v>1699</v>
      </c>
      <c r="G118" s="260" t="s">
        <v>339</v>
      </c>
      <c r="H118" s="261">
        <v>12</v>
      </c>
      <c r="I118" s="262"/>
      <c r="J118" s="263">
        <f>ROUND(I118*H118,2)</f>
        <v>0</v>
      </c>
      <c r="K118" s="259" t="s">
        <v>19</v>
      </c>
      <c r="L118" s="264"/>
      <c r="M118" s="265" t="s">
        <v>19</v>
      </c>
      <c r="N118" s="266" t="s">
        <v>42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267</v>
      </c>
      <c r="AT118" s="217" t="s">
        <v>260</v>
      </c>
      <c r="AU118" s="217" t="s">
        <v>81</v>
      </c>
      <c r="AY118" s="19" t="s">
        <v>166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79</v>
      </c>
      <c r="BK118" s="218">
        <f>ROUND(I118*H118,2)</f>
        <v>0</v>
      </c>
      <c r="BL118" s="19" t="s">
        <v>208</v>
      </c>
      <c r="BM118" s="217" t="s">
        <v>291</v>
      </c>
    </row>
    <row r="119" s="2" customFormat="1" ht="16.5" customHeight="1">
      <c r="A119" s="40"/>
      <c r="B119" s="41"/>
      <c r="C119" s="257" t="s">
        <v>234</v>
      </c>
      <c r="D119" s="257" t="s">
        <v>260</v>
      </c>
      <c r="E119" s="258" t="s">
        <v>1700</v>
      </c>
      <c r="F119" s="259" t="s">
        <v>1701</v>
      </c>
      <c r="G119" s="260" t="s">
        <v>339</v>
      </c>
      <c r="H119" s="261">
        <v>2</v>
      </c>
      <c r="I119" s="262"/>
      <c r="J119" s="263">
        <f>ROUND(I119*H119,2)</f>
        <v>0</v>
      </c>
      <c r="K119" s="259" t="s">
        <v>19</v>
      </c>
      <c r="L119" s="264"/>
      <c r="M119" s="265" t="s">
        <v>19</v>
      </c>
      <c r="N119" s="266" t="s">
        <v>42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267</v>
      </c>
      <c r="AT119" s="217" t="s">
        <v>260</v>
      </c>
      <c r="AU119" s="217" t="s">
        <v>81</v>
      </c>
      <c r="AY119" s="19" t="s">
        <v>166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79</v>
      </c>
      <c r="BK119" s="218">
        <f>ROUND(I119*H119,2)</f>
        <v>0</v>
      </c>
      <c r="BL119" s="19" t="s">
        <v>208</v>
      </c>
      <c r="BM119" s="217" t="s">
        <v>296</v>
      </c>
    </row>
    <row r="120" s="2" customFormat="1" ht="16.5" customHeight="1">
      <c r="A120" s="40"/>
      <c r="B120" s="41"/>
      <c r="C120" s="206" t="s">
        <v>7</v>
      </c>
      <c r="D120" s="206" t="s">
        <v>170</v>
      </c>
      <c r="E120" s="207" t="s">
        <v>1702</v>
      </c>
      <c r="F120" s="208" t="s">
        <v>1703</v>
      </c>
      <c r="G120" s="209" t="s">
        <v>339</v>
      </c>
      <c r="H120" s="210">
        <v>9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208</v>
      </c>
      <c r="AT120" s="217" t="s">
        <v>170</v>
      </c>
      <c r="AU120" s="217" t="s">
        <v>81</v>
      </c>
      <c r="AY120" s="19" t="s">
        <v>166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208</v>
      </c>
      <c r="BM120" s="217" t="s">
        <v>302</v>
      </c>
    </row>
    <row r="121" s="2" customFormat="1" ht="16.5" customHeight="1">
      <c r="A121" s="40"/>
      <c r="B121" s="41"/>
      <c r="C121" s="257" t="s">
        <v>244</v>
      </c>
      <c r="D121" s="257" t="s">
        <v>260</v>
      </c>
      <c r="E121" s="258" t="s">
        <v>1704</v>
      </c>
      <c r="F121" s="259" t="s">
        <v>1705</v>
      </c>
      <c r="G121" s="260" t="s">
        <v>339</v>
      </c>
      <c r="H121" s="261">
        <v>9</v>
      </c>
      <c r="I121" s="262"/>
      <c r="J121" s="263">
        <f>ROUND(I121*H121,2)</f>
        <v>0</v>
      </c>
      <c r="K121" s="259" t="s">
        <v>19</v>
      </c>
      <c r="L121" s="264"/>
      <c r="M121" s="265" t="s">
        <v>19</v>
      </c>
      <c r="N121" s="266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267</v>
      </c>
      <c r="AT121" s="217" t="s">
        <v>260</v>
      </c>
      <c r="AU121" s="217" t="s">
        <v>81</v>
      </c>
      <c r="AY121" s="19" t="s">
        <v>166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208</v>
      </c>
      <c r="BM121" s="217" t="s">
        <v>308</v>
      </c>
    </row>
    <row r="122" s="2" customFormat="1" ht="16.5" customHeight="1">
      <c r="A122" s="40"/>
      <c r="B122" s="41"/>
      <c r="C122" s="206" t="s">
        <v>305</v>
      </c>
      <c r="D122" s="206" t="s">
        <v>170</v>
      </c>
      <c r="E122" s="207" t="s">
        <v>1706</v>
      </c>
      <c r="F122" s="208" t="s">
        <v>1707</v>
      </c>
      <c r="G122" s="209" t="s">
        <v>332</v>
      </c>
      <c r="H122" s="210">
        <v>8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42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208</v>
      </c>
      <c r="AT122" s="217" t="s">
        <v>170</v>
      </c>
      <c r="AU122" s="217" t="s">
        <v>81</v>
      </c>
      <c r="AY122" s="19" t="s">
        <v>166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79</v>
      </c>
      <c r="BK122" s="218">
        <f>ROUND(I122*H122,2)</f>
        <v>0</v>
      </c>
      <c r="BL122" s="19" t="s">
        <v>208</v>
      </c>
      <c r="BM122" s="217" t="s">
        <v>314</v>
      </c>
    </row>
    <row r="123" s="2" customFormat="1" ht="16.5" customHeight="1">
      <c r="A123" s="40"/>
      <c r="B123" s="41"/>
      <c r="C123" s="257" t="s">
        <v>249</v>
      </c>
      <c r="D123" s="257" t="s">
        <v>260</v>
      </c>
      <c r="E123" s="258" t="s">
        <v>1708</v>
      </c>
      <c r="F123" s="259" t="s">
        <v>1709</v>
      </c>
      <c r="G123" s="260" t="s">
        <v>332</v>
      </c>
      <c r="H123" s="261">
        <v>8</v>
      </c>
      <c r="I123" s="262"/>
      <c r="J123" s="263">
        <f>ROUND(I123*H123,2)</f>
        <v>0</v>
      </c>
      <c r="K123" s="259" t="s">
        <v>19</v>
      </c>
      <c r="L123" s="264"/>
      <c r="M123" s="265" t="s">
        <v>19</v>
      </c>
      <c r="N123" s="266" t="s">
        <v>42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267</v>
      </c>
      <c r="AT123" s="217" t="s">
        <v>260</v>
      </c>
      <c r="AU123" s="217" t="s">
        <v>81</v>
      </c>
      <c r="AY123" s="19" t="s">
        <v>166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208</v>
      </c>
      <c r="BM123" s="217" t="s">
        <v>320</v>
      </c>
    </row>
    <row r="124" s="2" customFormat="1" ht="16.5" customHeight="1">
      <c r="A124" s="40"/>
      <c r="B124" s="41"/>
      <c r="C124" s="206" t="s">
        <v>317</v>
      </c>
      <c r="D124" s="206" t="s">
        <v>170</v>
      </c>
      <c r="E124" s="207" t="s">
        <v>1710</v>
      </c>
      <c r="F124" s="208" t="s">
        <v>1711</v>
      </c>
      <c r="G124" s="209" t="s">
        <v>971</v>
      </c>
      <c r="H124" s="210">
        <v>2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42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208</v>
      </c>
      <c r="AT124" s="217" t="s">
        <v>170</v>
      </c>
      <c r="AU124" s="217" t="s">
        <v>81</v>
      </c>
      <c r="AY124" s="19" t="s">
        <v>166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79</v>
      </c>
      <c r="BK124" s="218">
        <f>ROUND(I124*H124,2)</f>
        <v>0</v>
      </c>
      <c r="BL124" s="19" t="s">
        <v>208</v>
      </c>
      <c r="BM124" s="217" t="s">
        <v>327</v>
      </c>
    </row>
    <row r="125" s="2" customFormat="1" ht="16.5" customHeight="1">
      <c r="A125" s="40"/>
      <c r="B125" s="41"/>
      <c r="C125" s="257" t="s">
        <v>254</v>
      </c>
      <c r="D125" s="257" t="s">
        <v>260</v>
      </c>
      <c r="E125" s="258" t="s">
        <v>1712</v>
      </c>
      <c r="F125" s="259" t="s">
        <v>1713</v>
      </c>
      <c r="G125" s="260" t="s">
        <v>971</v>
      </c>
      <c r="H125" s="261">
        <v>2</v>
      </c>
      <c r="I125" s="262"/>
      <c r="J125" s="263">
        <f>ROUND(I125*H125,2)</f>
        <v>0</v>
      </c>
      <c r="K125" s="259" t="s">
        <v>19</v>
      </c>
      <c r="L125" s="264"/>
      <c r="M125" s="265" t="s">
        <v>19</v>
      </c>
      <c r="N125" s="266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267</v>
      </c>
      <c r="AT125" s="217" t="s">
        <v>260</v>
      </c>
      <c r="AU125" s="217" t="s">
        <v>81</v>
      </c>
      <c r="AY125" s="19" t="s">
        <v>166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208</v>
      </c>
      <c r="BM125" s="217" t="s">
        <v>333</v>
      </c>
    </row>
    <row r="126" s="2" customFormat="1" ht="16.5" customHeight="1">
      <c r="A126" s="40"/>
      <c r="B126" s="41"/>
      <c r="C126" s="206" t="s">
        <v>275</v>
      </c>
      <c r="D126" s="206" t="s">
        <v>170</v>
      </c>
      <c r="E126" s="207" t="s">
        <v>1714</v>
      </c>
      <c r="F126" s="208" t="s">
        <v>1715</v>
      </c>
      <c r="G126" s="209" t="s">
        <v>332</v>
      </c>
      <c r="H126" s="210">
        <v>170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42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208</v>
      </c>
      <c r="AT126" s="217" t="s">
        <v>170</v>
      </c>
      <c r="AU126" s="217" t="s">
        <v>81</v>
      </c>
      <c r="AY126" s="19" t="s">
        <v>166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79</v>
      </c>
      <c r="BK126" s="218">
        <f>ROUND(I126*H126,2)</f>
        <v>0</v>
      </c>
      <c r="BL126" s="19" t="s">
        <v>208</v>
      </c>
      <c r="BM126" s="217" t="s">
        <v>340</v>
      </c>
    </row>
    <row r="127" s="2" customFormat="1" ht="16.5" customHeight="1">
      <c r="A127" s="40"/>
      <c r="B127" s="41"/>
      <c r="C127" s="257" t="s">
        <v>257</v>
      </c>
      <c r="D127" s="257" t="s">
        <v>260</v>
      </c>
      <c r="E127" s="258" t="s">
        <v>1716</v>
      </c>
      <c r="F127" s="259" t="s">
        <v>1717</v>
      </c>
      <c r="G127" s="260" t="s">
        <v>332</v>
      </c>
      <c r="H127" s="261">
        <v>170</v>
      </c>
      <c r="I127" s="262"/>
      <c r="J127" s="263">
        <f>ROUND(I127*H127,2)</f>
        <v>0</v>
      </c>
      <c r="K127" s="259" t="s">
        <v>19</v>
      </c>
      <c r="L127" s="264"/>
      <c r="M127" s="265" t="s">
        <v>19</v>
      </c>
      <c r="N127" s="266" t="s">
        <v>42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267</v>
      </c>
      <c r="AT127" s="217" t="s">
        <v>260</v>
      </c>
      <c r="AU127" s="217" t="s">
        <v>81</v>
      </c>
      <c r="AY127" s="19" t="s">
        <v>166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79</v>
      </c>
      <c r="BK127" s="218">
        <f>ROUND(I127*H127,2)</f>
        <v>0</v>
      </c>
      <c r="BL127" s="19" t="s">
        <v>208</v>
      </c>
      <c r="BM127" s="217" t="s">
        <v>345</v>
      </c>
    </row>
    <row r="128" s="2" customFormat="1" ht="16.5" customHeight="1">
      <c r="A128" s="40"/>
      <c r="B128" s="41"/>
      <c r="C128" s="206" t="s">
        <v>342</v>
      </c>
      <c r="D128" s="206" t="s">
        <v>170</v>
      </c>
      <c r="E128" s="207" t="s">
        <v>1718</v>
      </c>
      <c r="F128" s="208" t="s">
        <v>1719</v>
      </c>
      <c r="G128" s="209" t="s">
        <v>332</v>
      </c>
      <c r="H128" s="210">
        <v>80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208</v>
      </c>
      <c r="AT128" s="217" t="s">
        <v>170</v>
      </c>
      <c r="AU128" s="217" t="s">
        <v>81</v>
      </c>
      <c r="AY128" s="19" t="s">
        <v>166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208</v>
      </c>
      <c r="BM128" s="217" t="s">
        <v>355</v>
      </c>
    </row>
    <row r="129" s="2" customFormat="1" ht="16.5" customHeight="1">
      <c r="A129" s="40"/>
      <c r="B129" s="41"/>
      <c r="C129" s="257" t="s">
        <v>263</v>
      </c>
      <c r="D129" s="257" t="s">
        <v>260</v>
      </c>
      <c r="E129" s="258" t="s">
        <v>1720</v>
      </c>
      <c r="F129" s="259" t="s">
        <v>1721</v>
      </c>
      <c r="G129" s="260" t="s">
        <v>332</v>
      </c>
      <c r="H129" s="261">
        <v>80</v>
      </c>
      <c r="I129" s="262"/>
      <c r="J129" s="263">
        <f>ROUND(I129*H129,2)</f>
        <v>0</v>
      </c>
      <c r="K129" s="259" t="s">
        <v>19</v>
      </c>
      <c r="L129" s="264"/>
      <c r="M129" s="265" t="s">
        <v>19</v>
      </c>
      <c r="N129" s="266" t="s">
        <v>42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267</v>
      </c>
      <c r="AT129" s="217" t="s">
        <v>260</v>
      </c>
      <c r="AU129" s="217" t="s">
        <v>81</v>
      </c>
      <c r="AY129" s="19" t="s">
        <v>166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79</v>
      </c>
      <c r="BK129" s="218">
        <f>ROUND(I129*H129,2)</f>
        <v>0</v>
      </c>
      <c r="BL129" s="19" t="s">
        <v>208</v>
      </c>
      <c r="BM129" s="217" t="s">
        <v>362</v>
      </c>
    </row>
    <row r="130" s="2" customFormat="1" ht="21.75" customHeight="1">
      <c r="A130" s="40"/>
      <c r="B130" s="41"/>
      <c r="C130" s="206" t="s">
        <v>359</v>
      </c>
      <c r="D130" s="206" t="s">
        <v>170</v>
      </c>
      <c r="E130" s="207" t="s">
        <v>1722</v>
      </c>
      <c r="F130" s="208" t="s">
        <v>1723</v>
      </c>
      <c r="G130" s="209" t="s">
        <v>332</v>
      </c>
      <c r="H130" s="210">
        <v>50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42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208</v>
      </c>
      <c r="AT130" s="217" t="s">
        <v>170</v>
      </c>
      <c r="AU130" s="217" t="s">
        <v>81</v>
      </c>
      <c r="AY130" s="19" t="s">
        <v>166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79</v>
      </c>
      <c r="BK130" s="218">
        <f>ROUND(I130*H130,2)</f>
        <v>0</v>
      </c>
      <c r="BL130" s="19" t="s">
        <v>208</v>
      </c>
      <c r="BM130" s="217" t="s">
        <v>368</v>
      </c>
    </row>
    <row r="131" s="2" customFormat="1" ht="21.75" customHeight="1">
      <c r="A131" s="40"/>
      <c r="B131" s="41"/>
      <c r="C131" s="257" t="s">
        <v>267</v>
      </c>
      <c r="D131" s="257" t="s">
        <v>260</v>
      </c>
      <c r="E131" s="258" t="s">
        <v>1724</v>
      </c>
      <c r="F131" s="259" t="s">
        <v>1723</v>
      </c>
      <c r="G131" s="260" t="s">
        <v>332</v>
      </c>
      <c r="H131" s="261">
        <v>50</v>
      </c>
      <c r="I131" s="262"/>
      <c r="J131" s="263">
        <f>ROUND(I131*H131,2)</f>
        <v>0</v>
      </c>
      <c r="K131" s="259" t="s">
        <v>19</v>
      </c>
      <c r="L131" s="264"/>
      <c r="M131" s="265" t="s">
        <v>19</v>
      </c>
      <c r="N131" s="266" t="s">
        <v>42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267</v>
      </c>
      <c r="AT131" s="217" t="s">
        <v>260</v>
      </c>
      <c r="AU131" s="217" t="s">
        <v>81</v>
      </c>
      <c r="AY131" s="19" t="s">
        <v>166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79</v>
      </c>
      <c r="BK131" s="218">
        <f>ROUND(I131*H131,2)</f>
        <v>0</v>
      </c>
      <c r="BL131" s="19" t="s">
        <v>208</v>
      </c>
      <c r="BM131" s="217" t="s">
        <v>376</v>
      </c>
    </row>
    <row r="132" s="2" customFormat="1" ht="21.75" customHeight="1">
      <c r="A132" s="40"/>
      <c r="B132" s="41"/>
      <c r="C132" s="206" t="s">
        <v>373</v>
      </c>
      <c r="D132" s="206" t="s">
        <v>170</v>
      </c>
      <c r="E132" s="207" t="s">
        <v>1725</v>
      </c>
      <c r="F132" s="208" t="s">
        <v>1726</v>
      </c>
      <c r="G132" s="209" t="s">
        <v>332</v>
      </c>
      <c r="H132" s="210">
        <v>60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42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208</v>
      </c>
      <c r="AT132" s="217" t="s">
        <v>170</v>
      </c>
      <c r="AU132" s="217" t="s">
        <v>81</v>
      </c>
      <c r="AY132" s="19" t="s">
        <v>166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79</v>
      </c>
      <c r="BK132" s="218">
        <f>ROUND(I132*H132,2)</f>
        <v>0</v>
      </c>
      <c r="BL132" s="19" t="s">
        <v>208</v>
      </c>
      <c r="BM132" s="217" t="s">
        <v>383</v>
      </c>
    </row>
    <row r="133" s="2" customFormat="1" ht="21.75" customHeight="1">
      <c r="A133" s="40"/>
      <c r="B133" s="41"/>
      <c r="C133" s="257" t="s">
        <v>272</v>
      </c>
      <c r="D133" s="257" t="s">
        <v>260</v>
      </c>
      <c r="E133" s="258" t="s">
        <v>1727</v>
      </c>
      <c r="F133" s="259" t="s">
        <v>1723</v>
      </c>
      <c r="G133" s="260" t="s">
        <v>332</v>
      </c>
      <c r="H133" s="261">
        <v>60</v>
      </c>
      <c r="I133" s="262"/>
      <c r="J133" s="263">
        <f>ROUND(I133*H133,2)</f>
        <v>0</v>
      </c>
      <c r="K133" s="259" t="s">
        <v>19</v>
      </c>
      <c r="L133" s="264"/>
      <c r="M133" s="265" t="s">
        <v>19</v>
      </c>
      <c r="N133" s="266" t="s">
        <v>42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267</v>
      </c>
      <c r="AT133" s="217" t="s">
        <v>260</v>
      </c>
      <c r="AU133" s="217" t="s">
        <v>81</v>
      </c>
      <c r="AY133" s="19" t="s">
        <v>166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79</v>
      </c>
      <c r="BK133" s="218">
        <f>ROUND(I133*H133,2)</f>
        <v>0</v>
      </c>
      <c r="BL133" s="19" t="s">
        <v>208</v>
      </c>
      <c r="BM133" s="217" t="s">
        <v>388</v>
      </c>
    </row>
    <row r="134" s="2" customFormat="1" ht="16.5" customHeight="1">
      <c r="A134" s="40"/>
      <c r="B134" s="41"/>
      <c r="C134" s="206" t="s">
        <v>385</v>
      </c>
      <c r="D134" s="206" t="s">
        <v>170</v>
      </c>
      <c r="E134" s="207" t="s">
        <v>1728</v>
      </c>
      <c r="F134" s="208" t="s">
        <v>1729</v>
      </c>
      <c r="G134" s="209" t="s">
        <v>332</v>
      </c>
      <c r="H134" s="210">
        <v>40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42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208</v>
      </c>
      <c r="AT134" s="217" t="s">
        <v>170</v>
      </c>
      <c r="AU134" s="217" t="s">
        <v>81</v>
      </c>
      <c r="AY134" s="19" t="s">
        <v>166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208</v>
      </c>
      <c r="BM134" s="217" t="s">
        <v>397</v>
      </c>
    </row>
    <row r="135" s="2" customFormat="1" ht="16.5" customHeight="1">
      <c r="A135" s="40"/>
      <c r="B135" s="41"/>
      <c r="C135" s="257" t="s">
        <v>279</v>
      </c>
      <c r="D135" s="257" t="s">
        <v>260</v>
      </c>
      <c r="E135" s="258" t="s">
        <v>1730</v>
      </c>
      <c r="F135" s="259" t="s">
        <v>1729</v>
      </c>
      <c r="G135" s="260" t="s">
        <v>332</v>
      </c>
      <c r="H135" s="261">
        <v>40</v>
      </c>
      <c r="I135" s="262"/>
      <c r="J135" s="263">
        <f>ROUND(I135*H135,2)</f>
        <v>0</v>
      </c>
      <c r="K135" s="259" t="s">
        <v>19</v>
      </c>
      <c r="L135" s="264"/>
      <c r="M135" s="265" t="s">
        <v>19</v>
      </c>
      <c r="N135" s="266" t="s">
        <v>42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267</v>
      </c>
      <c r="AT135" s="217" t="s">
        <v>260</v>
      </c>
      <c r="AU135" s="217" t="s">
        <v>81</v>
      </c>
      <c r="AY135" s="19" t="s">
        <v>166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79</v>
      </c>
      <c r="BK135" s="218">
        <f>ROUND(I135*H135,2)</f>
        <v>0</v>
      </c>
      <c r="BL135" s="19" t="s">
        <v>208</v>
      </c>
      <c r="BM135" s="217" t="s">
        <v>407</v>
      </c>
    </row>
    <row r="136" s="2" customFormat="1" ht="16.5" customHeight="1">
      <c r="A136" s="40"/>
      <c r="B136" s="41"/>
      <c r="C136" s="206" t="s">
        <v>404</v>
      </c>
      <c r="D136" s="206" t="s">
        <v>170</v>
      </c>
      <c r="E136" s="207" t="s">
        <v>1731</v>
      </c>
      <c r="F136" s="208" t="s">
        <v>1732</v>
      </c>
      <c r="G136" s="209" t="s">
        <v>332</v>
      </c>
      <c r="H136" s="210">
        <v>5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42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208</v>
      </c>
      <c r="AT136" s="217" t="s">
        <v>170</v>
      </c>
      <c r="AU136" s="217" t="s">
        <v>81</v>
      </c>
      <c r="AY136" s="19" t="s">
        <v>166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79</v>
      </c>
      <c r="BK136" s="218">
        <f>ROUND(I136*H136,2)</f>
        <v>0</v>
      </c>
      <c r="BL136" s="19" t="s">
        <v>208</v>
      </c>
      <c r="BM136" s="217" t="s">
        <v>414</v>
      </c>
    </row>
    <row r="137" s="2" customFormat="1" ht="16.5" customHeight="1">
      <c r="A137" s="40"/>
      <c r="B137" s="41"/>
      <c r="C137" s="257" t="s">
        <v>286</v>
      </c>
      <c r="D137" s="257" t="s">
        <v>260</v>
      </c>
      <c r="E137" s="258" t="s">
        <v>1733</v>
      </c>
      <c r="F137" s="259" t="s">
        <v>1732</v>
      </c>
      <c r="G137" s="260" t="s">
        <v>332</v>
      </c>
      <c r="H137" s="261">
        <v>5</v>
      </c>
      <c r="I137" s="262"/>
      <c r="J137" s="263">
        <f>ROUND(I137*H137,2)</f>
        <v>0</v>
      </c>
      <c r="K137" s="259" t="s">
        <v>19</v>
      </c>
      <c r="L137" s="264"/>
      <c r="M137" s="265" t="s">
        <v>19</v>
      </c>
      <c r="N137" s="266" t="s">
        <v>42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267</v>
      </c>
      <c r="AT137" s="217" t="s">
        <v>260</v>
      </c>
      <c r="AU137" s="217" t="s">
        <v>81</v>
      </c>
      <c r="AY137" s="19" t="s">
        <v>166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79</v>
      </c>
      <c r="BK137" s="218">
        <f>ROUND(I137*H137,2)</f>
        <v>0</v>
      </c>
      <c r="BL137" s="19" t="s">
        <v>208</v>
      </c>
      <c r="BM137" s="217" t="s">
        <v>422</v>
      </c>
    </row>
    <row r="138" s="12" customFormat="1" ht="22.8" customHeight="1">
      <c r="A138" s="12"/>
      <c r="B138" s="190"/>
      <c r="C138" s="191"/>
      <c r="D138" s="192" t="s">
        <v>70</v>
      </c>
      <c r="E138" s="204" t="s">
        <v>1734</v>
      </c>
      <c r="F138" s="204" t="s">
        <v>1735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SUM(P139:P158)</f>
        <v>0</v>
      </c>
      <c r="Q138" s="198"/>
      <c r="R138" s="199">
        <f>SUM(R139:R158)</f>
        <v>0</v>
      </c>
      <c r="S138" s="198"/>
      <c r="T138" s="200">
        <f>SUM(T139:T158)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81</v>
      </c>
      <c r="AT138" s="202" t="s">
        <v>70</v>
      </c>
      <c r="AU138" s="202" t="s">
        <v>79</v>
      </c>
      <c r="AY138" s="201" t="s">
        <v>166</v>
      </c>
      <c r="BK138" s="203">
        <f>SUM(BK139:BK158)</f>
        <v>0</v>
      </c>
    </row>
    <row r="139" s="2" customFormat="1" ht="16.5" customHeight="1">
      <c r="A139" s="40"/>
      <c r="B139" s="41"/>
      <c r="C139" s="206" t="s">
        <v>419</v>
      </c>
      <c r="D139" s="206" t="s">
        <v>170</v>
      </c>
      <c r="E139" s="207" t="s">
        <v>1736</v>
      </c>
      <c r="F139" s="208" t="s">
        <v>1737</v>
      </c>
      <c r="G139" s="209" t="s">
        <v>332</v>
      </c>
      <c r="H139" s="210">
        <v>220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42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208</v>
      </c>
      <c r="AT139" s="217" t="s">
        <v>170</v>
      </c>
      <c r="AU139" s="217" t="s">
        <v>81</v>
      </c>
      <c r="AY139" s="19" t="s">
        <v>166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79</v>
      </c>
      <c r="BK139" s="218">
        <f>ROUND(I139*H139,2)</f>
        <v>0</v>
      </c>
      <c r="BL139" s="19" t="s">
        <v>208</v>
      </c>
      <c r="BM139" s="217" t="s">
        <v>426</v>
      </c>
    </row>
    <row r="140" s="2" customFormat="1" ht="16.5" customHeight="1">
      <c r="A140" s="40"/>
      <c r="B140" s="41"/>
      <c r="C140" s="257" t="s">
        <v>291</v>
      </c>
      <c r="D140" s="257" t="s">
        <v>260</v>
      </c>
      <c r="E140" s="258" t="s">
        <v>1738</v>
      </c>
      <c r="F140" s="259" t="s">
        <v>1739</v>
      </c>
      <c r="G140" s="260" t="s">
        <v>332</v>
      </c>
      <c r="H140" s="261">
        <v>60</v>
      </c>
      <c r="I140" s="262"/>
      <c r="J140" s="263">
        <f>ROUND(I140*H140,2)</f>
        <v>0</v>
      </c>
      <c r="K140" s="259" t="s">
        <v>19</v>
      </c>
      <c r="L140" s="264"/>
      <c r="M140" s="265" t="s">
        <v>19</v>
      </c>
      <c r="N140" s="266" t="s">
        <v>42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267</v>
      </c>
      <c r="AT140" s="217" t="s">
        <v>260</v>
      </c>
      <c r="AU140" s="217" t="s">
        <v>81</v>
      </c>
      <c r="AY140" s="19" t="s">
        <v>166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79</v>
      </c>
      <c r="BK140" s="218">
        <f>ROUND(I140*H140,2)</f>
        <v>0</v>
      </c>
      <c r="BL140" s="19" t="s">
        <v>208</v>
      </c>
      <c r="BM140" s="217" t="s">
        <v>435</v>
      </c>
    </row>
    <row r="141" s="2" customFormat="1" ht="16.5" customHeight="1">
      <c r="A141" s="40"/>
      <c r="B141" s="41"/>
      <c r="C141" s="257" t="s">
        <v>432</v>
      </c>
      <c r="D141" s="257" t="s">
        <v>260</v>
      </c>
      <c r="E141" s="258" t="s">
        <v>1740</v>
      </c>
      <c r="F141" s="259" t="s">
        <v>1741</v>
      </c>
      <c r="G141" s="260" t="s">
        <v>332</v>
      </c>
      <c r="H141" s="261">
        <v>100</v>
      </c>
      <c r="I141" s="262"/>
      <c r="J141" s="263">
        <f>ROUND(I141*H141,2)</f>
        <v>0</v>
      </c>
      <c r="K141" s="259" t="s">
        <v>19</v>
      </c>
      <c r="L141" s="264"/>
      <c r="M141" s="265" t="s">
        <v>19</v>
      </c>
      <c r="N141" s="266" t="s">
        <v>42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267</v>
      </c>
      <c r="AT141" s="217" t="s">
        <v>260</v>
      </c>
      <c r="AU141" s="217" t="s">
        <v>81</v>
      </c>
      <c r="AY141" s="19" t="s">
        <v>166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79</v>
      </c>
      <c r="BK141" s="218">
        <f>ROUND(I141*H141,2)</f>
        <v>0</v>
      </c>
      <c r="BL141" s="19" t="s">
        <v>208</v>
      </c>
      <c r="BM141" s="217" t="s">
        <v>439</v>
      </c>
    </row>
    <row r="142" s="2" customFormat="1" ht="16.5" customHeight="1">
      <c r="A142" s="40"/>
      <c r="B142" s="41"/>
      <c r="C142" s="257" t="s">
        <v>296</v>
      </c>
      <c r="D142" s="257" t="s">
        <v>260</v>
      </c>
      <c r="E142" s="258" t="s">
        <v>1742</v>
      </c>
      <c r="F142" s="259" t="s">
        <v>1743</v>
      </c>
      <c r="G142" s="260" t="s">
        <v>332</v>
      </c>
      <c r="H142" s="261">
        <v>60</v>
      </c>
      <c r="I142" s="262"/>
      <c r="J142" s="263">
        <f>ROUND(I142*H142,2)</f>
        <v>0</v>
      </c>
      <c r="K142" s="259" t="s">
        <v>19</v>
      </c>
      <c r="L142" s="264"/>
      <c r="M142" s="265" t="s">
        <v>19</v>
      </c>
      <c r="N142" s="266" t="s">
        <v>42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267</v>
      </c>
      <c r="AT142" s="217" t="s">
        <v>260</v>
      </c>
      <c r="AU142" s="217" t="s">
        <v>81</v>
      </c>
      <c r="AY142" s="19" t="s">
        <v>166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79</v>
      </c>
      <c r="BK142" s="218">
        <f>ROUND(I142*H142,2)</f>
        <v>0</v>
      </c>
      <c r="BL142" s="19" t="s">
        <v>208</v>
      </c>
      <c r="BM142" s="217" t="s">
        <v>445</v>
      </c>
    </row>
    <row r="143" s="2" customFormat="1" ht="16.5" customHeight="1">
      <c r="A143" s="40"/>
      <c r="B143" s="41"/>
      <c r="C143" s="206" t="s">
        <v>442</v>
      </c>
      <c r="D143" s="206" t="s">
        <v>170</v>
      </c>
      <c r="E143" s="207" t="s">
        <v>1744</v>
      </c>
      <c r="F143" s="208" t="s">
        <v>1745</v>
      </c>
      <c r="G143" s="209" t="s">
        <v>332</v>
      </c>
      <c r="H143" s="210">
        <v>40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42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208</v>
      </c>
      <c r="AT143" s="217" t="s">
        <v>170</v>
      </c>
      <c r="AU143" s="217" t="s">
        <v>81</v>
      </c>
      <c r="AY143" s="19" t="s">
        <v>166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79</v>
      </c>
      <c r="BK143" s="218">
        <f>ROUND(I143*H143,2)</f>
        <v>0</v>
      </c>
      <c r="BL143" s="19" t="s">
        <v>208</v>
      </c>
      <c r="BM143" s="217" t="s">
        <v>449</v>
      </c>
    </row>
    <row r="144" s="2" customFormat="1" ht="16.5" customHeight="1">
      <c r="A144" s="40"/>
      <c r="B144" s="41"/>
      <c r="C144" s="257" t="s">
        <v>302</v>
      </c>
      <c r="D144" s="257" t="s">
        <v>260</v>
      </c>
      <c r="E144" s="258" t="s">
        <v>1746</v>
      </c>
      <c r="F144" s="259" t="s">
        <v>1747</v>
      </c>
      <c r="G144" s="260" t="s">
        <v>332</v>
      </c>
      <c r="H144" s="261">
        <v>40</v>
      </c>
      <c r="I144" s="262"/>
      <c r="J144" s="263">
        <f>ROUND(I144*H144,2)</f>
        <v>0</v>
      </c>
      <c r="K144" s="259" t="s">
        <v>19</v>
      </c>
      <c r="L144" s="264"/>
      <c r="M144" s="265" t="s">
        <v>19</v>
      </c>
      <c r="N144" s="266" t="s">
        <v>42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267</v>
      </c>
      <c r="AT144" s="217" t="s">
        <v>260</v>
      </c>
      <c r="AU144" s="217" t="s">
        <v>81</v>
      </c>
      <c r="AY144" s="19" t="s">
        <v>166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79</v>
      </c>
      <c r="BK144" s="218">
        <f>ROUND(I144*H144,2)</f>
        <v>0</v>
      </c>
      <c r="BL144" s="19" t="s">
        <v>208</v>
      </c>
      <c r="BM144" s="217" t="s">
        <v>456</v>
      </c>
    </row>
    <row r="145" s="2" customFormat="1" ht="16.5" customHeight="1">
      <c r="A145" s="40"/>
      <c r="B145" s="41"/>
      <c r="C145" s="206" t="s">
        <v>453</v>
      </c>
      <c r="D145" s="206" t="s">
        <v>170</v>
      </c>
      <c r="E145" s="207" t="s">
        <v>1748</v>
      </c>
      <c r="F145" s="208" t="s">
        <v>1749</v>
      </c>
      <c r="G145" s="209" t="s">
        <v>332</v>
      </c>
      <c r="H145" s="210">
        <v>500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42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208</v>
      </c>
      <c r="AT145" s="217" t="s">
        <v>170</v>
      </c>
      <c r="AU145" s="217" t="s">
        <v>81</v>
      </c>
      <c r="AY145" s="19" t="s">
        <v>166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79</v>
      </c>
      <c r="BK145" s="218">
        <f>ROUND(I145*H145,2)</f>
        <v>0</v>
      </c>
      <c r="BL145" s="19" t="s">
        <v>208</v>
      </c>
      <c r="BM145" s="217" t="s">
        <v>461</v>
      </c>
    </row>
    <row r="146" s="2" customFormat="1" ht="16.5" customHeight="1">
      <c r="A146" s="40"/>
      <c r="B146" s="41"/>
      <c r="C146" s="257" t="s">
        <v>308</v>
      </c>
      <c r="D146" s="257" t="s">
        <v>260</v>
      </c>
      <c r="E146" s="258" t="s">
        <v>1750</v>
      </c>
      <c r="F146" s="259" t="s">
        <v>1751</v>
      </c>
      <c r="G146" s="260" t="s">
        <v>332</v>
      </c>
      <c r="H146" s="261">
        <v>400</v>
      </c>
      <c r="I146" s="262"/>
      <c r="J146" s="263">
        <f>ROUND(I146*H146,2)</f>
        <v>0</v>
      </c>
      <c r="K146" s="259" t="s">
        <v>19</v>
      </c>
      <c r="L146" s="264"/>
      <c r="M146" s="265" t="s">
        <v>19</v>
      </c>
      <c r="N146" s="266" t="s">
        <v>42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267</v>
      </c>
      <c r="AT146" s="217" t="s">
        <v>260</v>
      </c>
      <c r="AU146" s="217" t="s">
        <v>81</v>
      </c>
      <c r="AY146" s="19" t="s">
        <v>166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79</v>
      </c>
      <c r="BK146" s="218">
        <f>ROUND(I146*H146,2)</f>
        <v>0</v>
      </c>
      <c r="BL146" s="19" t="s">
        <v>208</v>
      </c>
      <c r="BM146" s="217" t="s">
        <v>472</v>
      </c>
    </row>
    <row r="147" s="2" customFormat="1" ht="16.5" customHeight="1">
      <c r="A147" s="40"/>
      <c r="B147" s="41"/>
      <c r="C147" s="257" t="s">
        <v>469</v>
      </c>
      <c r="D147" s="257" t="s">
        <v>260</v>
      </c>
      <c r="E147" s="258" t="s">
        <v>1752</v>
      </c>
      <c r="F147" s="259" t="s">
        <v>1753</v>
      </c>
      <c r="G147" s="260" t="s">
        <v>332</v>
      </c>
      <c r="H147" s="261">
        <v>40</v>
      </c>
      <c r="I147" s="262"/>
      <c r="J147" s="263">
        <f>ROUND(I147*H147,2)</f>
        <v>0</v>
      </c>
      <c r="K147" s="259" t="s">
        <v>19</v>
      </c>
      <c r="L147" s="264"/>
      <c r="M147" s="265" t="s">
        <v>19</v>
      </c>
      <c r="N147" s="266" t="s">
        <v>42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267</v>
      </c>
      <c r="AT147" s="217" t="s">
        <v>260</v>
      </c>
      <c r="AU147" s="217" t="s">
        <v>81</v>
      </c>
      <c r="AY147" s="19" t="s">
        <v>166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79</v>
      </c>
      <c r="BK147" s="218">
        <f>ROUND(I147*H147,2)</f>
        <v>0</v>
      </c>
      <c r="BL147" s="19" t="s">
        <v>208</v>
      </c>
      <c r="BM147" s="217" t="s">
        <v>475</v>
      </c>
    </row>
    <row r="148" s="2" customFormat="1" ht="16.5" customHeight="1">
      <c r="A148" s="40"/>
      <c r="B148" s="41"/>
      <c r="C148" s="257" t="s">
        <v>314</v>
      </c>
      <c r="D148" s="257" t="s">
        <v>260</v>
      </c>
      <c r="E148" s="258" t="s">
        <v>1754</v>
      </c>
      <c r="F148" s="259" t="s">
        <v>1755</v>
      </c>
      <c r="G148" s="260" t="s">
        <v>332</v>
      </c>
      <c r="H148" s="261">
        <v>60</v>
      </c>
      <c r="I148" s="262"/>
      <c r="J148" s="263">
        <f>ROUND(I148*H148,2)</f>
        <v>0</v>
      </c>
      <c r="K148" s="259" t="s">
        <v>19</v>
      </c>
      <c r="L148" s="264"/>
      <c r="M148" s="265" t="s">
        <v>19</v>
      </c>
      <c r="N148" s="266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267</v>
      </c>
      <c r="AT148" s="217" t="s">
        <v>260</v>
      </c>
      <c r="AU148" s="217" t="s">
        <v>81</v>
      </c>
      <c r="AY148" s="19" t="s">
        <v>166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208</v>
      </c>
      <c r="BM148" s="217" t="s">
        <v>481</v>
      </c>
    </row>
    <row r="149" s="2" customFormat="1" ht="16.5" customHeight="1">
      <c r="A149" s="40"/>
      <c r="B149" s="41"/>
      <c r="C149" s="206" t="s">
        <v>478</v>
      </c>
      <c r="D149" s="206" t="s">
        <v>170</v>
      </c>
      <c r="E149" s="207" t="s">
        <v>1756</v>
      </c>
      <c r="F149" s="208" t="s">
        <v>1757</v>
      </c>
      <c r="G149" s="209" t="s">
        <v>332</v>
      </c>
      <c r="H149" s="210">
        <v>1000</v>
      </c>
      <c r="I149" s="211"/>
      <c r="J149" s="212">
        <f>ROUND(I149*H149,2)</f>
        <v>0</v>
      </c>
      <c r="K149" s="208" t="s">
        <v>19</v>
      </c>
      <c r="L149" s="46"/>
      <c r="M149" s="213" t="s">
        <v>19</v>
      </c>
      <c r="N149" s="214" t="s">
        <v>42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208</v>
      </c>
      <c r="AT149" s="217" t="s">
        <v>170</v>
      </c>
      <c r="AU149" s="217" t="s">
        <v>81</v>
      </c>
      <c r="AY149" s="19" t="s">
        <v>166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79</v>
      </c>
      <c r="BK149" s="218">
        <f>ROUND(I149*H149,2)</f>
        <v>0</v>
      </c>
      <c r="BL149" s="19" t="s">
        <v>208</v>
      </c>
      <c r="BM149" s="217" t="s">
        <v>796</v>
      </c>
    </row>
    <row r="150" s="2" customFormat="1" ht="16.5" customHeight="1">
      <c r="A150" s="40"/>
      <c r="B150" s="41"/>
      <c r="C150" s="257" t="s">
        <v>320</v>
      </c>
      <c r="D150" s="257" t="s">
        <v>260</v>
      </c>
      <c r="E150" s="258" t="s">
        <v>1758</v>
      </c>
      <c r="F150" s="259" t="s">
        <v>1759</v>
      </c>
      <c r="G150" s="260" t="s">
        <v>332</v>
      </c>
      <c r="H150" s="261">
        <v>100</v>
      </c>
      <c r="I150" s="262"/>
      <c r="J150" s="263">
        <f>ROUND(I150*H150,2)</f>
        <v>0</v>
      </c>
      <c r="K150" s="259" t="s">
        <v>19</v>
      </c>
      <c r="L150" s="264"/>
      <c r="M150" s="265" t="s">
        <v>19</v>
      </c>
      <c r="N150" s="266" t="s">
        <v>42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267</v>
      </c>
      <c r="AT150" s="217" t="s">
        <v>260</v>
      </c>
      <c r="AU150" s="217" t="s">
        <v>81</v>
      </c>
      <c r="AY150" s="19" t="s">
        <v>166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79</v>
      </c>
      <c r="BK150" s="218">
        <f>ROUND(I150*H150,2)</f>
        <v>0</v>
      </c>
      <c r="BL150" s="19" t="s">
        <v>208</v>
      </c>
      <c r="BM150" s="217" t="s">
        <v>484</v>
      </c>
    </row>
    <row r="151" s="2" customFormat="1" ht="16.5" customHeight="1">
      <c r="A151" s="40"/>
      <c r="B151" s="41"/>
      <c r="C151" s="257" t="s">
        <v>490</v>
      </c>
      <c r="D151" s="257" t="s">
        <v>260</v>
      </c>
      <c r="E151" s="258" t="s">
        <v>1760</v>
      </c>
      <c r="F151" s="259" t="s">
        <v>1761</v>
      </c>
      <c r="G151" s="260" t="s">
        <v>332</v>
      </c>
      <c r="H151" s="261">
        <v>400</v>
      </c>
      <c r="I151" s="262"/>
      <c r="J151" s="263">
        <f>ROUND(I151*H151,2)</f>
        <v>0</v>
      </c>
      <c r="K151" s="259" t="s">
        <v>19</v>
      </c>
      <c r="L151" s="264"/>
      <c r="M151" s="265" t="s">
        <v>19</v>
      </c>
      <c r="N151" s="266" t="s">
        <v>42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267</v>
      </c>
      <c r="AT151" s="217" t="s">
        <v>260</v>
      </c>
      <c r="AU151" s="217" t="s">
        <v>81</v>
      </c>
      <c r="AY151" s="19" t="s">
        <v>166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79</v>
      </c>
      <c r="BK151" s="218">
        <f>ROUND(I151*H151,2)</f>
        <v>0</v>
      </c>
      <c r="BL151" s="19" t="s">
        <v>208</v>
      </c>
      <c r="BM151" s="217" t="s">
        <v>493</v>
      </c>
    </row>
    <row r="152" s="2" customFormat="1" ht="16.5" customHeight="1">
      <c r="A152" s="40"/>
      <c r="B152" s="41"/>
      <c r="C152" s="257" t="s">
        <v>327</v>
      </c>
      <c r="D152" s="257" t="s">
        <v>260</v>
      </c>
      <c r="E152" s="258" t="s">
        <v>1762</v>
      </c>
      <c r="F152" s="259" t="s">
        <v>1763</v>
      </c>
      <c r="G152" s="260" t="s">
        <v>332</v>
      </c>
      <c r="H152" s="261">
        <v>500</v>
      </c>
      <c r="I152" s="262"/>
      <c r="J152" s="263">
        <f>ROUND(I152*H152,2)</f>
        <v>0</v>
      </c>
      <c r="K152" s="259" t="s">
        <v>19</v>
      </c>
      <c r="L152" s="264"/>
      <c r="M152" s="265" t="s">
        <v>19</v>
      </c>
      <c r="N152" s="266" t="s">
        <v>42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267</v>
      </c>
      <c r="AT152" s="217" t="s">
        <v>260</v>
      </c>
      <c r="AU152" s="217" t="s">
        <v>81</v>
      </c>
      <c r="AY152" s="19" t="s">
        <v>166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79</v>
      </c>
      <c r="BK152" s="218">
        <f>ROUND(I152*H152,2)</f>
        <v>0</v>
      </c>
      <c r="BL152" s="19" t="s">
        <v>208</v>
      </c>
      <c r="BM152" s="217" t="s">
        <v>502</v>
      </c>
    </row>
    <row r="153" s="2" customFormat="1" ht="16.5" customHeight="1">
      <c r="A153" s="40"/>
      <c r="B153" s="41"/>
      <c r="C153" s="206" t="s">
        <v>509</v>
      </c>
      <c r="D153" s="206" t="s">
        <v>170</v>
      </c>
      <c r="E153" s="207" t="s">
        <v>1764</v>
      </c>
      <c r="F153" s="208" t="s">
        <v>1765</v>
      </c>
      <c r="G153" s="209" t="s">
        <v>332</v>
      </c>
      <c r="H153" s="210">
        <v>130</v>
      </c>
      <c r="I153" s="211"/>
      <c r="J153" s="212">
        <f>ROUND(I153*H153,2)</f>
        <v>0</v>
      </c>
      <c r="K153" s="208" t="s">
        <v>19</v>
      </c>
      <c r="L153" s="46"/>
      <c r="M153" s="213" t="s">
        <v>19</v>
      </c>
      <c r="N153" s="214" t="s">
        <v>42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208</v>
      </c>
      <c r="AT153" s="217" t="s">
        <v>170</v>
      </c>
      <c r="AU153" s="217" t="s">
        <v>81</v>
      </c>
      <c r="AY153" s="19" t="s">
        <v>166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79</v>
      </c>
      <c r="BK153" s="218">
        <f>ROUND(I153*H153,2)</f>
        <v>0</v>
      </c>
      <c r="BL153" s="19" t="s">
        <v>208</v>
      </c>
      <c r="BM153" s="217" t="s">
        <v>512</v>
      </c>
    </row>
    <row r="154" s="2" customFormat="1" ht="16.5" customHeight="1">
      <c r="A154" s="40"/>
      <c r="B154" s="41"/>
      <c r="C154" s="257" t="s">
        <v>333</v>
      </c>
      <c r="D154" s="257" t="s">
        <v>260</v>
      </c>
      <c r="E154" s="258" t="s">
        <v>1766</v>
      </c>
      <c r="F154" s="259" t="s">
        <v>1767</v>
      </c>
      <c r="G154" s="260" t="s">
        <v>332</v>
      </c>
      <c r="H154" s="261">
        <v>30</v>
      </c>
      <c r="I154" s="262"/>
      <c r="J154" s="263">
        <f>ROUND(I154*H154,2)</f>
        <v>0</v>
      </c>
      <c r="K154" s="259" t="s">
        <v>19</v>
      </c>
      <c r="L154" s="264"/>
      <c r="M154" s="265" t="s">
        <v>19</v>
      </c>
      <c r="N154" s="266" t="s">
        <v>42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267</v>
      </c>
      <c r="AT154" s="217" t="s">
        <v>260</v>
      </c>
      <c r="AU154" s="217" t="s">
        <v>81</v>
      </c>
      <c r="AY154" s="19" t="s">
        <v>166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79</v>
      </c>
      <c r="BK154" s="218">
        <f>ROUND(I154*H154,2)</f>
        <v>0</v>
      </c>
      <c r="BL154" s="19" t="s">
        <v>208</v>
      </c>
      <c r="BM154" s="217" t="s">
        <v>516</v>
      </c>
    </row>
    <row r="155" s="2" customFormat="1" ht="16.5" customHeight="1">
      <c r="A155" s="40"/>
      <c r="B155" s="41"/>
      <c r="C155" s="257" t="s">
        <v>518</v>
      </c>
      <c r="D155" s="257" t="s">
        <v>260</v>
      </c>
      <c r="E155" s="258" t="s">
        <v>1768</v>
      </c>
      <c r="F155" s="259" t="s">
        <v>1769</v>
      </c>
      <c r="G155" s="260" t="s">
        <v>332</v>
      </c>
      <c r="H155" s="261">
        <v>100</v>
      </c>
      <c r="I155" s="262"/>
      <c r="J155" s="263">
        <f>ROUND(I155*H155,2)</f>
        <v>0</v>
      </c>
      <c r="K155" s="259" t="s">
        <v>19</v>
      </c>
      <c r="L155" s="264"/>
      <c r="M155" s="265" t="s">
        <v>19</v>
      </c>
      <c r="N155" s="266" t="s">
        <v>42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267</v>
      </c>
      <c r="AT155" s="217" t="s">
        <v>260</v>
      </c>
      <c r="AU155" s="217" t="s">
        <v>81</v>
      </c>
      <c r="AY155" s="19" t="s">
        <v>166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79</v>
      </c>
      <c r="BK155" s="218">
        <f>ROUND(I155*H155,2)</f>
        <v>0</v>
      </c>
      <c r="BL155" s="19" t="s">
        <v>208</v>
      </c>
      <c r="BM155" s="217" t="s">
        <v>521</v>
      </c>
    </row>
    <row r="156" s="2" customFormat="1" ht="16.5" customHeight="1">
      <c r="A156" s="40"/>
      <c r="B156" s="41"/>
      <c r="C156" s="206" t="s">
        <v>340</v>
      </c>
      <c r="D156" s="206" t="s">
        <v>170</v>
      </c>
      <c r="E156" s="207" t="s">
        <v>1770</v>
      </c>
      <c r="F156" s="208" t="s">
        <v>1771</v>
      </c>
      <c r="G156" s="209" t="s">
        <v>332</v>
      </c>
      <c r="H156" s="210">
        <v>10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42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208</v>
      </c>
      <c r="AT156" s="217" t="s">
        <v>170</v>
      </c>
      <c r="AU156" s="217" t="s">
        <v>81</v>
      </c>
      <c r="AY156" s="19" t="s">
        <v>166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79</v>
      </c>
      <c r="BK156" s="218">
        <f>ROUND(I156*H156,2)</f>
        <v>0</v>
      </c>
      <c r="BL156" s="19" t="s">
        <v>208</v>
      </c>
      <c r="BM156" s="217" t="s">
        <v>525</v>
      </c>
    </row>
    <row r="157" s="2" customFormat="1" ht="16.5" customHeight="1">
      <c r="A157" s="40"/>
      <c r="B157" s="41"/>
      <c r="C157" s="257" t="s">
        <v>526</v>
      </c>
      <c r="D157" s="257" t="s">
        <v>260</v>
      </c>
      <c r="E157" s="258" t="s">
        <v>1772</v>
      </c>
      <c r="F157" s="259" t="s">
        <v>1773</v>
      </c>
      <c r="G157" s="260" t="s">
        <v>332</v>
      </c>
      <c r="H157" s="261">
        <v>5</v>
      </c>
      <c r="I157" s="262"/>
      <c r="J157" s="263">
        <f>ROUND(I157*H157,2)</f>
        <v>0</v>
      </c>
      <c r="K157" s="259" t="s">
        <v>19</v>
      </c>
      <c r="L157" s="264"/>
      <c r="M157" s="265" t="s">
        <v>19</v>
      </c>
      <c r="N157" s="266" t="s">
        <v>42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267</v>
      </c>
      <c r="AT157" s="217" t="s">
        <v>260</v>
      </c>
      <c r="AU157" s="217" t="s">
        <v>81</v>
      </c>
      <c r="AY157" s="19" t="s">
        <v>166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79</v>
      </c>
      <c r="BK157" s="218">
        <f>ROUND(I157*H157,2)</f>
        <v>0</v>
      </c>
      <c r="BL157" s="19" t="s">
        <v>208</v>
      </c>
      <c r="BM157" s="217" t="s">
        <v>529</v>
      </c>
    </row>
    <row r="158" s="2" customFormat="1" ht="16.5" customHeight="1">
      <c r="A158" s="40"/>
      <c r="B158" s="41"/>
      <c r="C158" s="257" t="s">
        <v>345</v>
      </c>
      <c r="D158" s="257" t="s">
        <v>260</v>
      </c>
      <c r="E158" s="258" t="s">
        <v>1774</v>
      </c>
      <c r="F158" s="259" t="s">
        <v>1775</v>
      </c>
      <c r="G158" s="260" t="s">
        <v>332</v>
      </c>
      <c r="H158" s="261">
        <v>5</v>
      </c>
      <c r="I158" s="262"/>
      <c r="J158" s="263">
        <f>ROUND(I158*H158,2)</f>
        <v>0</v>
      </c>
      <c r="K158" s="259" t="s">
        <v>19</v>
      </c>
      <c r="L158" s="264"/>
      <c r="M158" s="265" t="s">
        <v>19</v>
      </c>
      <c r="N158" s="266" t="s">
        <v>42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267</v>
      </c>
      <c r="AT158" s="217" t="s">
        <v>260</v>
      </c>
      <c r="AU158" s="217" t="s">
        <v>81</v>
      </c>
      <c r="AY158" s="19" t="s">
        <v>166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79</v>
      </c>
      <c r="BK158" s="218">
        <f>ROUND(I158*H158,2)</f>
        <v>0</v>
      </c>
      <c r="BL158" s="19" t="s">
        <v>208</v>
      </c>
      <c r="BM158" s="217" t="s">
        <v>540</v>
      </c>
    </row>
    <row r="159" s="12" customFormat="1" ht="22.8" customHeight="1">
      <c r="A159" s="12"/>
      <c r="B159" s="190"/>
      <c r="C159" s="191"/>
      <c r="D159" s="192" t="s">
        <v>70</v>
      </c>
      <c r="E159" s="204" t="s">
        <v>1776</v>
      </c>
      <c r="F159" s="204" t="s">
        <v>1777</v>
      </c>
      <c r="G159" s="191"/>
      <c r="H159" s="191"/>
      <c r="I159" s="194"/>
      <c r="J159" s="205">
        <f>BK159</f>
        <v>0</v>
      </c>
      <c r="K159" s="191"/>
      <c r="L159" s="196"/>
      <c r="M159" s="197"/>
      <c r="N159" s="198"/>
      <c r="O159" s="198"/>
      <c r="P159" s="199">
        <f>SUM(P160:P171)</f>
        <v>0</v>
      </c>
      <c r="Q159" s="198"/>
      <c r="R159" s="199">
        <f>SUM(R160:R171)</f>
        <v>0</v>
      </c>
      <c r="S159" s="198"/>
      <c r="T159" s="200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81</v>
      </c>
      <c r="AT159" s="202" t="s">
        <v>70</v>
      </c>
      <c r="AU159" s="202" t="s">
        <v>79</v>
      </c>
      <c r="AY159" s="201" t="s">
        <v>166</v>
      </c>
      <c r="BK159" s="203">
        <f>SUM(BK160:BK171)</f>
        <v>0</v>
      </c>
    </row>
    <row r="160" s="2" customFormat="1" ht="16.5" customHeight="1">
      <c r="A160" s="40"/>
      <c r="B160" s="41"/>
      <c r="C160" s="206" t="s">
        <v>543</v>
      </c>
      <c r="D160" s="206" t="s">
        <v>170</v>
      </c>
      <c r="E160" s="207" t="s">
        <v>1778</v>
      </c>
      <c r="F160" s="208" t="s">
        <v>1779</v>
      </c>
      <c r="G160" s="209" t="s">
        <v>339</v>
      </c>
      <c r="H160" s="210">
        <v>214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42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208</v>
      </c>
      <c r="AT160" s="217" t="s">
        <v>170</v>
      </c>
      <c r="AU160" s="217" t="s">
        <v>81</v>
      </c>
      <c r="AY160" s="19" t="s">
        <v>166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79</v>
      </c>
      <c r="BK160" s="218">
        <f>ROUND(I160*H160,2)</f>
        <v>0</v>
      </c>
      <c r="BL160" s="19" t="s">
        <v>208</v>
      </c>
      <c r="BM160" s="217" t="s">
        <v>546</v>
      </c>
    </row>
    <row r="161" s="2" customFormat="1" ht="16.5" customHeight="1">
      <c r="A161" s="40"/>
      <c r="B161" s="41"/>
      <c r="C161" s="257" t="s">
        <v>355</v>
      </c>
      <c r="D161" s="257" t="s">
        <v>260</v>
      </c>
      <c r="E161" s="258" t="s">
        <v>1780</v>
      </c>
      <c r="F161" s="259" t="s">
        <v>1781</v>
      </c>
      <c r="G161" s="260" t="s">
        <v>971</v>
      </c>
      <c r="H161" s="261">
        <v>52</v>
      </c>
      <c r="I161" s="262"/>
      <c r="J161" s="263">
        <f>ROUND(I161*H161,2)</f>
        <v>0</v>
      </c>
      <c r="K161" s="259" t="s">
        <v>19</v>
      </c>
      <c r="L161" s="264"/>
      <c r="M161" s="265" t="s">
        <v>19</v>
      </c>
      <c r="N161" s="266" t="s">
        <v>42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267</v>
      </c>
      <c r="AT161" s="217" t="s">
        <v>260</v>
      </c>
      <c r="AU161" s="217" t="s">
        <v>81</v>
      </c>
      <c r="AY161" s="19" t="s">
        <v>166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79</v>
      </c>
      <c r="BK161" s="218">
        <f>ROUND(I161*H161,2)</f>
        <v>0</v>
      </c>
      <c r="BL161" s="19" t="s">
        <v>208</v>
      </c>
      <c r="BM161" s="217" t="s">
        <v>553</v>
      </c>
    </row>
    <row r="162" s="2" customFormat="1" ht="16.5" customHeight="1">
      <c r="A162" s="40"/>
      <c r="B162" s="41"/>
      <c r="C162" s="257" t="s">
        <v>393</v>
      </c>
      <c r="D162" s="257" t="s">
        <v>260</v>
      </c>
      <c r="E162" s="258" t="s">
        <v>1782</v>
      </c>
      <c r="F162" s="259" t="s">
        <v>1783</v>
      </c>
      <c r="G162" s="260" t="s">
        <v>971</v>
      </c>
      <c r="H162" s="261">
        <v>2</v>
      </c>
      <c r="I162" s="262"/>
      <c r="J162" s="263">
        <f>ROUND(I162*H162,2)</f>
        <v>0</v>
      </c>
      <c r="K162" s="259" t="s">
        <v>19</v>
      </c>
      <c r="L162" s="264"/>
      <c r="M162" s="265" t="s">
        <v>19</v>
      </c>
      <c r="N162" s="266" t="s">
        <v>42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267</v>
      </c>
      <c r="AT162" s="217" t="s">
        <v>260</v>
      </c>
      <c r="AU162" s="217" t="s">
        <v>81</v>
      </c>
      <c r="AY162" s="19" t="s">
        <v>166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79</v>
      </c>
      <c r="BK162" s="218">
        <f>ROUND(I162*H162,2)</f>
        <v>0</v>
      </c>
      <c r="BL162" s="19" t="s">
        <v>208</v>
      </c>
      <c r="BM162" s="217" t="s">
        <v>557</v>
      </c>
    </row>
    <row r="163" s="2" customFormat="1" ht="16.5" customHeight="1">
      <c r="A163" s="40"/>
      <c r="B163" s="41"/>
      <c r="C163" s="257" t="s">
        <v>362</v>
      </c>
      <c r="D163" s="257" t="s">
        <v>260</v>
      </c>
      <c r="E163" s="258" t="s">
        <v>1784</v>
      </c>
      <c r="F163" s="259" t="s">
        <v>1785</v>
      </c>
      <c r="G163" s="260" t="s">
        <v>971</v>
      </c>
      <c r="H163" s="261">
        <v>86</v>
      </c>
      <c r="I163" s="262"/>
      <c r="J163" s="263">
        <f>ROUND(I163*H163,2)</f>
        <v>0</v>
      </c>
      <c r="K163" s="259" t="s">
        <v>19</v>
      </c>
      <c r="L163" s="264"/>
      <c r="M163" s="265" t="s">
        <v>19</v>
      </c>
      <c r="N163" s="266" t="s">
        <v>42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267</v>
      </c>
      <c r="AT163" s="217" t="s">
        <v>260</v>
      </c>
      <c r="AU163" s="217" t="s">
        <v>81</v>
      </c>
      <c r="AY163" s="19" t="s">
        <v>166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79</v>
      </c>
      <c r="BK163" s="218">
        <f>ROUND(I163*H163,2)</f>
        <v>0</v>
      </c>
      <c r="BL163" s="19" t="s">
        <v>208</v>
      </c>
      <c r="BM163" s="217" t="s">
        <v>561</v>
      </c>
    </row>
    <row r="164" s="2" customFormat="1" ht="24.15" customHeight="1">
      <c r="A164" s="40"/>
      <c r="B164" s="41"/>
      <c r="C164" s="257" t="s">
        <v>536</v>
      </c>
      <c r="D164" s="257" t="s">
        <v>260</v>
      </c>
      <c r="E164" s="258" t="s">
        <v>1786</v>
      </c>
      <c r="F164" s="259" t="s">
        <v>1787</v>
      </c>
      <c r="G164" s="260" t="s">
        <v>1788</v>
      </c>
      <c r="H164" s="261">
        <v>50</v>
      </c>
      <c r="I164" s="262"/>
      <c r="J164" s="263">
        <f>ROUND(I164*H164,2)</f>
        <v>0</v>
      </c>
      <c r="K164" s="259" t="s">
        <v>19</v>
      </c>
      <c r="L164" s="264"/>
      <c r="M164" s="265" t="s">
        <v>19</v>
      </c>
      <c r="N164" s="266" t="s">
        <v>42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267</v>
      </c>
      <c r="AT164" s="217" t="s">
        <v>260</v>
      </c>
      <c r="AU164" s="217" t="s">
        <v>81</v>
      </c>
      <c r="AY164" s="19" t="s">
        <v>166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79</v>
      </c>
      <c r="BK164" s="218">
        <f>ROUND(I164*H164,2)</f>
        <v>0</v>
      </c>
      <c r="BL164" s="19" t="s">
        <v>208</v>
      </c>
      <c r="BM164" s="217" t="s">
        <v>565</v>
      </c>
    </row>
    <row r="165" s="2" customFormat="1" ht="16.5" customHeight="1">
      <c r="A165" s="40"/>
      <c r="B165" s="41"/>
      <c r="C165" s="206" t="s">
        <v>368</v>
      </c>
      <c r="D165" s="206" t="s">
        <v>170</v>
      </c>
      <c r="E165" s="207" t="s">
        <v>1789</v>
      </c>
      <c r="F165" s="208" t="s">
        <v>1790</v>
      </c>
      <c r="G165" s="209" t="s">
        <v>339</v>
      </c>
      <c r="H165" s="210">
        <v>10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42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208</v>
      </c>
      <c r="AT165" s="217" t="s">
        <v>170</v>
      </c>
      <c r="AU165" s="217" t="s">
        <v>81</v>
      </c>
      <c r="AY165" s="19" t="s">
        <v>166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79</v>
      </c>
      <c r="BK165" s="218">
        <f>ROUND(I165*H165,2)</f>
        <v>0</v>
      </c>
      <c r="BL165" s="19" t="s">
        <v>208</v>
      </c>
      <c r="BM165" s="217" t="s">
        <v>572</v>
      </c>
    </row>
    <row r="166" s="2" customFormat="1" ht="16.5" customHeight="1">
      <c r="A166" s="40"/>
      <c r="B166" s="41"/>
      <c r="C166" s="206" t="s">
        <v>574</v>
      </c>
      <c r="D166" s="206" t="s">
        <v>170</v>
      </c>
      <c r="E166" s="207" t="s">
        <v>1791</v>
      </c>
      <c r="F166" s="208" t="s">
        <v>1792</v>
      </c>
      <c r="G166" s="209" t="s">
        <v>339</v>
      </c>
      <c r="H166" s="210">
        <v>10</v>
      </c>
      <c r="I166" s="211"/>
      <c r="J166" s="212">
        <f>ROUND(I166*H166,2)</f>
        <v>0</v>
      </c>
      <c r="K166" s="208" t="s">
        <v>19</v>
      </c>
      <c r="L166" s="46"/>
      <c r="M166" s="213" t="s">
        <v>19</v>
      </c>
      <c r="N166" s="214" t="s">
        <v>42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208</v>
      </c>
      <c r="AT166" s="217" t="s">
        <v>170</v>
      </c>
      <c r="AU166" s="217" t="s">
        <v>81</v>
      </c>
      <c r="AY166" s="19" t="s">
        <v>166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79</v>
      </c>
      <c r="BK166" s="218">
        <f>ROUND(I166*H166,2)</f>
        <v>0</v>
      </c>
      <c r="BL166" s="19" t="s">
        <v>208</v>
      </c>
      <c r="BM166" s="217" t="s">
        <v>577</v>
      </c>
    </row>
    <row r="167" s="2" customFormat="1" ht="16.5" customHeight="1">
      <c r="A167" s="40"/>
      <c r="B167" s="41"/>
      <c r="C167" s="206" t="s">
        <v>376</v>
      </c>
      <c r="D167" s="206" t="s">
        <v>170</v>
      </c>
      <c r="E167" s="207" t="s">
        <v>1793</v>
      </c>
      <c r="F167" s="208" t="s">
        <v>1794</v>
      </c>
      <c r="G167" s="209" t="s">
        <v>339</v>
      </c>
      <c r="H167" s="210">
        <v>8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42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208</v>
      </c>
      <c r="AT167" s="217" t="s">
        <v>170</v>
      </c>
      <c r="AU167" s="217" t="s">
        <v>81</v>
      </c>
      <c r="AY167" s="19" t="s">
        <v>166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79</v>
      </c>
      <c r="BK167" s="218">
        <f>ROUND(I167*H167,2)</f>
        <v>0</v>
      </c>
      <c r="BL167" s="19" t="s">
        <v>208</v>
      </c>
      <c r="BM167" s="217" t="s">
        <v>583</v>
      </c>
    </row>
    <row r="168" s="2" customFormat="1" ht="16.5" customHeight="1">
      <c r="A168" s="40"/>
      <c r="B168" s="41"/>
      <c r="C168" s="206" t="s">
        <v>592</v>
      </c>
      <c r="D168" s="206" t="s">
        <v>170</v>
      </c>
      <c r="E168" s="207" t="s">
        <v>1795</v>
      </c>
      <c r="F168" s="208" t="s">
        <v>1796</v>
      </c>
      <c r="G168" s="209" t="s">
        <v>1558</v>
      </c>
      <c r="H168" s="210">
        <v>20</v>
      </c>
      <c r="I168" s="211"/>
      <c r="J168" s="212">
        <f>ROUND(I168*H168,2)</f>
        <v>0</v>
      </c>
      <c r="K168" s="208" t="s">
        <v>19</v>
      </c>
      <c r="L168" s="46"/>
      <c r="M168" s="213" t="s">
        <v>19</v>
      </c>
      <c r="N168" s="214" t="s">
        <v>42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208</v>
      </c>
      <c r="AT168" s="217" t="s">
        <v>170</v>
      </c>
      <c r="AU168" s="217" t="s">
        <v>81</v>
      </c>
      <c r="AY168" s="19" t="s">
        <v>166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79</v>
      </c>
      <c r="BK168" s="218">
        <f>ROUND(I168*H168,2)</f>
        <v>0</v>
      </c>
      <c r="BL168" s="19" t="s">
        <v>208</v>
      </c>
      <c r="BM168" s="217" t="s">
        <v>595</v>
      </c>
    </row>
    <row r="169" s="2" customFormat="1" ht="24.15" customHeight="1">
      <c r="A169" s="40"/>
      <c r="B169" s="41"/>
      <c r="C169" s="206" t="s">
        <v>383</v>
      </c>
      <c r="D169" s="206" t="s">
        <v>170</v>
      </c>
      <c r="E169" s="207" t="s">
        <v>1797</v>
      </c>
      <c r="F169" s="208" t="s">
        <v>1798</v>
      </c>
      <c r="G169" s="209" t="s">
        <v>1558</v>
      </c>
      <c r="H169" s="210">
        <v>10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42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208</v>
      </c>
      <c r="AT169" s="217" t="s">
        <v>170</v>
      </c>
      <c r="AU169" s="217" t="s">
        <v>81</v>
      </c>
      <c r="AY169" s="19" t="s">
        <v>166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79</v>
      </c>
      <c r="BK169" s="218">
        <f>ROUND(I169*H169,2)</f>
        <v>0</v>
      </c>
      <c r="BL169" s="19" t="s">
        <v>208</v>
      </c>
      <c r="BM169" s="217" t="s">
        <v>602</v>
      </c>
    </row>
    <row r="170" s="2" customFormat="1" ht="16.5" customHeight="1">
      <c r="A170" s="40"/>
      <c r="B170" s="41"/>
      <c r="C170" s="206" t="s">
        <v>607</v>
      </c>
      <c r="D170" s="206" t="s">
        <v>170</v>
      </c>
      <c r="E170" s="207" t="s">
        <v>1799</v>
      </c>
      <c r="F170" s="208" t="s">
        <v>1800</v>
      </c>
      <c r="G170" s="209" t="s">
        <v>339</v>
      </c>
      <c r="H170" s="210">
        <v>1</v>
      </c>
      <c r="I170" s="211"/>
      <c r="J170" s="212">
        <f>ROUND(I170*H170,2)</f>
        <v>0</v>
      </c>
      <c r="K170" s="208" t="s">
        <v>19</v>
      </c>
      <c r="L170" s="46"/>
      <c r="M170" s="213" t="s">
        <v>19</v>
      </c>
      <c r="N170" s="214" t="s">
        <v>42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208</v>
      </c>
      <c r="AT170" s="217" t="s">
        <v>170</v>
      </c>
      <c r="AU170" s="217" t="s">
        <v>81</v>
      </c>
      <c r="AY170" s="19" t="s">
        <v>166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79</v>
      </c>
      <c r="BK170" s="218">
        <f>ROUND(I170*H170,2)</f>
        <v>0</v>
      </c>
      <c r="BL170" s="19" t="s">
        <v>208</v>
      </c>
      <c r="BM170" s="217" t="s">
        <v>610</v>
      </c>
    </row>
    <row r="171" s="2" customFormat="1" ht="16.5" customHeight="1">
      <c r="A171" s="40"/>
      <c r="B171" s="41"/>
      <c r="C171" s="257" t="s">
        <v>388</v>
      </c>
      <c r="D171" s="257" t="s">
        <v>260</v>
      </c>
      <c r="E171" s="258" t="s">
        <v>1801</v>
      </c>
      <c r="F171" s="259" t="s">
        <v>1802</v>
      </c>
      <c r="G171" s="260" t="s">
        <v>1803</v>
      </c>
      <c r="H171" s="261">
        <v>1</v>
      </c>
      <c r="I171" s="262"/>
      <c r="J171" s="263">
        <f>ROUND(I171*H171,2)</f>
        <v>0</v>
      </c>
      <c r="K171" s="259" t="s">
        <v>19</v>
      </c>
      <c r="L171" s="264"/>
      <c r="M171" s="265" t="s">
        <v>19</v>
      </c>
      <c r="N171" s="266" t="s">
        <v>42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267</v>
      </c>
      <c r="AT171" s="217" t="s">
        <v>260</v>
      </c>
      <c r="AU171" s="217" t="s">
        <v>81</v>
      </c>
      <c r="AY171" s="19" t="s">
        <v>166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79</v>
      </c>
      <c r="BK171" s="218">
        <f>ROUND(I171*H171,2)</f>
        <v>0</v>
      </c>
      <c r="BL171" s="19" t="s">
        <v>208</v>
      </c>
      <c r="BM171" s="217" t="s">
        <v>614</v>
      </c>
    </row>
    <row r="172" s="12" customFormat="1" ht="22.8" customHeight="1">
      <c r="A172" s="12"/>
      <c r="B172" s="190"/>
      <c r="C172" s="191"/>
      <c r="D172" s="192" t="s">
        <v>70</v>
      </c>
      <c r="E172" s="204" t="s">
        <v>1804</v>
      </c>
      <c r="F172" s="204" t="s">
        <v>1805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SUM(P173:P182)</f>
        <v>0</v>
      </c>
      <c r="Q172" s="198"/>
      <c r="R172" s="199">
        <f>SUM(R173:R182)</f>
        <v>0</v>
      </c>
      <c r="S172" s="198"/>
      <c r="T172" s="200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81</v>
      </c>
      <c r="AT172" s="202" t="s">
        <v>70</v>
      </c>
      <c r="AU172" s="202" t="s">
        <v>79</v>
      </c>
      <c r="AY172" s="201" t="s">
        <v>166</v>
      </c>
      <c r="BK172" s="203">
        <f>SUM(BK173:BK182)</f>
        <v>0</v>
      </c>
    </row>
    <row r="173" s="2" customFormat="1" ht="16.5" customHeight="1">
      <c r="A173" s="40"/>
      <c r="B173" s="41"/>
      <c r="C173" s="206" t="s">
        <v>618</v>
      </c>
      <c r="D173" s="206" t="s">
        <v>170</v>
      </c>
      <c r="E173" s="207" t="s">
        <v>1806</v>
      </c>
      <c r="F173" s="208" t="s">
        <v>1807</v>
      </c>
      <c r="G173" s="209" t="s">
        <v>339</v>
      </c>
      <c r="H173" s="210">
        <v>18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42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208</v>
      </c>
      <c r="AT173" s="217" t="s">
        <v>170</v>
      </c>
      <c r="AU173" s="217" t="s">
        <v>81</v>
      </c>
      <c r="AY173" s="19" t="s">
        <v>166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79</v>
      </c>
      <c r="BK173" s="218">
        <f>ROUND(I173*H173,2)</f>
        <v>0</v>
      </c>
      <c r="BL173" s="19" t="s">
        <v>208</v>
      </c>
      <c r="BM173" s="217" t="s">
        <v>621</v>
      </c>
    </row>
    <row r="174" s="2" customFormat="1" ht="16.5" customHeight="1">
      <c r="A174" s="40"/>
      <c r="B174" s="41"/>
      <c r="C174" s="257" t="s">
        <v>397</v>
      </c>
      <c r="D174" s="257" t="s">
        <v>260</v>
      </c>
      <c r="E174" s="258" t="s">
        <v>1808</v>
      </c>
      <c r="F174" s="259" t="s">
        <v>1809</v>
      </c>
      <c r="G174" s="260" t="s">
        <v>339</v>
      </c>
      <c r="H174" s="261">
        <v>18</v>
      </c>
      <c r="I174" s="262"/>
      <c r="J174" s="263">
        <f>ROUND(I174*H174,2)</f>
        <v>0</v>
      </c>
      <c r="K174" s="259" t="s">
        <v>19</v>
      </c>
      <c r="L174" s="264"/>
      <c r="M174" s="265" t="s">
        <v>19</v>
      </c>
      <c r="N174" s="266" t="s">
        <v>42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267</v>
      </c>
      <c r="AT174" s="217" t="s">
        <v>260</v>
      </c>
      <c r="AU174" s="217" t="s">
        <v>81</v>
      </c>
      <c r="AY174" s="19" t="s">
        <v>166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208</v>
      </c>
      <c r="BM174" s="217" t="s">
        <v>626</v>
      </c>
    </row>
    <row r="175" s="2" customFormat="1" ht="16.5" customHeight="1">
      <c r="A175" s="40"/>
      <c r="B175" s="41"/>
      <c r="C175" s="206" t="s">
        <v>629</v>
      </c>
      <c r="D175" s="206" t="s">
        <v>170</v>
      </c>
      <c r="E175" s="207" t="s">
        <v>1810</v>
      </c>
      <c r="F175" s="208" t="s">
        <v>1811</v>
      </c>
      <c r="G175" s="209" t="s">
        <v>339</v>
      </c>
      <c r="H175" s="210">
        <v>9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42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208</v>
      </c>
      <c r="AT175" s="217" t="s">
        <v>170</v>
      </c>
      <c r="AU175" s="217" t="s">
        <v>81</v>
      </c>
      <c r="AY175" s="19" t="s">
        <v>166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79</v>
      </c>
      <c r="BK175" s="218">
        <f>ROUND(I175*H175,2)</f>
        <v>0</v>
      </c>
      <c r="BL175" s="19" t="s">
        <v>208</v>
      </c>
      <c r="BM175" s="217" t="s">
        <v>632</v>
      </c>
    </row>
    <row r="176" s="2" customFormat="1" ht="16.5" customHeight="1">
      <c r="A176" s="40"/>
      <c r="B176" s="41"/>
      <c r="C176" s="257" t="s">
        <v>407</v>
      </c>
      <c r="D176" s="257" t="s">
        <v>260</v>
      </c>
      <c r="E176" s="258" t="s">
        <v>1812</v>
      </c>
      <c r="F176" s="259" t="s">
        <v>1813</v>
      </c>
      <c r="G176" s="260" t="s">
        <v>339</v>
      </c>
      <c r="H176" s="261">
        <v>9</v>
      </c>
      <c r="I176" s="262"/>
      <c r="J176" s="263">
        <f>ROUND(I176*H176,2)</f>
        <v>0</v>
      </c>
      <c r="K176" s="259" t="s">
        <v>19</v>
      </c>
      <c r="L176" s="264"/>
      <c r="M176" s="265" t="s">
        <v>19</v>
      </c>
      <c r="N176" s="266" t="s">
        <v>42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267</v>
      </c>
      <c r="AT176" s="217" t="s">
        <v>260</v>
      </c>
      <c r="AU176" s="217" t="s">
        <v>81</v>
      </c>
      <c r="AY176" s="19" t="s">
        <v>166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79</v>
      </c>
      <c r="BK176" s="218">
        <f>ROUND(I176*H176,2)</f>
        <v>0</v>
      </c>
      <c r="BL176" s="19" t="s">
        <v>208</v>
      </c>
      <c r="BM176" s="217" t="s">
        <v>636</v>
      </c>
    </row>
    <row r="177" s="2" customFormat="1" ht="21.75" customHeight="1">
      <c r="A177" s="40"/>
      <c r="B177" s="41"/>
      <c r="C177" s="206" t="s">
        <v>639</v>
      </c>
      <c r="D177" s="206" t="s">
        <v>170</v>
      </c>
      <c r="E177" s="207" t="s">
        <v>1814</v>
      </c>
      <c r="F177" s="208" t="s">
        <v>1815</v>
      </c>
      <c r="G177" s="209" t="s">
        <v>339</v>
      </c>
      <c r="H177" s="210">
        <v>24</v>
      </c>
      <c r="I177" s="211"/>
      <c r="J177" s="212">
        <f>ROUND(I177*H177,2)</f>
        <v>0</v>
      </c>
      <c r="K177" s="208" t="s">
        <v>19</v>
      </c>
      <c r="L177" s="46"/>
      <c r="M177" s="213" t="s">
        <v>19</v>
      </c>
      <c r="N177" s="214" t="s">
        <v>42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208</v>
      </c>
      <c r="AT177" s="217" t="s">
        <v>170</v>
      </c>
      <c r="AU177" s="217" t="s">
        <v>81</v>
      </c>
      <c r="AY177" s="19" t="s">
        <v>166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79</v>
      </c>
      <c r="BK177" s="218">
        <f>ROUND(I177*H177,2)</f>
        <v>0</v>
      </c>
      <c r="BL177" s="19" t="s">
        <v>208</v>
      </c>
      <c r="BM177" s="217" t="s">
        <v>642</v>
      </c>
    </row>
    <row r="178" s="2" customFormat="1" ht="16.5" customHeight="1">
      <c r="A178" s="40"/>
      <c r="B178" s="41"/>
      <c r="C178" s="257" t="s">
        <v>414</v>
      </c>
      <c r="D178" s="257" t="s">
        <v>260</v>
      </c>
      <c r="E178" s="258" t="s">
        <v>1816</v>
      </c>
      <c r="F178" s="259" t="s">
        <v>1817</v>
      </c>
      <c r="G178" s="260" t="s">
        <v>339</v>
      </c>
      <c r="H178" s="261">
        <v>24</v>
      </c>
      <c r="I178" s="262"/>
      <c r="J178" s="263">
        <f>ROUND(I178*H178,2)</f>
        <v>0</v>
      </c>
      <c r="K178" s="259" t="s">
        <v>19</v>
      </c>
      <c r="L178" s="264"/>
      <c r="M178" s="265" t="s">
        <v>19</v>
      </c>
      <c r="N178" s="266" t="s">
        <v>42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267</v>
      </c>
      <c r="AT178" s="217" t="s">
        <v>260</v>
      </c>
      <c r="AU178" s="217" t="s">
        <v>81</v>
      </c>
      <c r="AY178" s="19" t="s">
        <v>166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79</v>
      </c>
      <c r="BK178" s="218">
        <f>ROUND(I178*H178,2)</f>
        <v>0</v>
      </c>
      <c r="BL178" s="19" t="s">
        <v>208</v>
      </c>
      <c r="BM178" s="217" t="s">
        <v>647</v>
      </c>
    </row>
    <row r="179" s="2" customFormat="1" ht="21.75" customHeight="1">
      <c r="A179" s="40"/>
      <c r="B179" s="41"/>
      <c r="C179" s="206" t="s">
        <v>650</v>
      </c>
      <c r="D179" s="206" t="s">
        <v>170</v>
      </c>
      <c r="E179" s="207" t="s">
        <v>1818</v>
      </c>
      <c r="F179" s="208" t="s">
        <v>1819</v>
      </c>
      <c r="G179" s="209" t="s">
        <v>339</v>
      </c>
      <c r="H179" s="210">
        <v>8</v>
      </c>
      <c r="I179" s="211"/>
      <c r="J179" s="212">
        <f>ROUND(I179*H179,2)</f>
        <v>0</v>
      </c>
      <c r="K179" s="208" t="s">
        <v>19</v>
      </c>
      <c r="L179" s="46"/>
      <c r="M179" s="213" t="s">
        <v>19</v>
      </c>
      <c r="N179" s="214" t="s">
        <v>42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208</v>
      </c>
      <c r="AT179" s="217" t="s">
        <v>170</v>
      </c>
      <c r="AU179" s="217" t="s">
        <v>81</v>
      </c>
      <c r="AY179" s="19" t="s">
        <v>166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79</v>
      </c>
      <c r="BK179" s="218">
        <f>ROUND(I179*H179,2)</f>
        <v>0</v>
      </c>
      <c r="BL179" s="19" t="s">
        <v>208</v>
      </c>
      <c r="BM179" s="217" t="s">
        <v>653</v>
      </c>
    </row>
    <row r="180" s="2" customFormat="1" ht="16.5" customHeight="1">
      <c r="A180" s="40"/>
      <c r="B180" s="41"/>
      <c r="C180" s="257" t="s">
        <v>422</v>
      </c>
      <c r="D180" s="257" t="s">
        <v>260</v>
      </c>
      <c r="E180" s="258" t="s">
        <v>1820</v>
      </c>
      <c r="F180" s="259" t="s">
        <v>1821</v>
      </c>
      <c r="G180" s="260" t="s">
        <v>339</v>
      </c>
      <c r="H180" s="261">
        <v>8</v>
      </c>
      <c r="I180" s="262"/>
      <c r="J180" s="263">
        <f>ROUND(I180*H180,2)</f>
        <v>0</v>
      </c>
      <c r="K180" s="259" t="s">
        <v>19</v>
      </c>
      <c r="L180" s="264"/>
      <c r="M180" s="265" t="s">
        <v>19</v>
      </c>
      <c r="N180" s="266" t="s">
        <v>42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267</v>
      </c>
      <c r="AT180" s="217" t="s">
        <v>260</v>
      </c>
      <c r="AU180" s="217" t="s">
        <v>81</v>
      </c>
      <c r="AY180" s="19" t="s">
        <v>166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79</v>
      </c>
      <c r="BK180" s="218">
        <f>ROUND(I180*H180,2)</f>
        <v>0</v>
      </c>
      <c r="BL180" s="19" t="s">
        <v>208</v>
      </c>
      <c r="BM180" s="217" t="s">
        <v>657</v>
      </c>
    </row>
    <row r="181" s="2" customFormat="1" ht="16.5" customHeight="1">
      <c r="A181" s="40"/>
      <c r="B181" s="41"/>
      <c r="C181" s="206" t="s">
        <v>664</v>
      </c>
      <c r="D181" s="206" t="s">
        <v>170</v>
      </c>
      <c r="E181" s="207" t="s">
        <v>1822</v>
      </c>
      <c r="F181" s="208" t="s">
        <v>1823</v>
      </c>
      <c r="G181" s="209" t="s">
        <v>1824</v>
      </c>
      <c r="H181" s="210">
        <v>1</v>
      </c>
      <c r="I181" s="211"/>
      <c r="J181" s="212">
        <f>ROUND(I181*H181,2)</f>
        <v>0</v>
      </c>
      <c r="K181" s="208" t="s">
        <v>19</v>
      </c>
      <c r="L181" s="46"/>
      <c r="M181" s="213" t="s">
        <v>19</v>
      </c>
      <c r="N181" s="214" t="s">
        <v>42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208</v>
      </c>
      <c r="AT181" s="217" t="s">
        <v>170</v>
      </c>
      <c r="AU181" s="217" t="s">
        <v>81</v>
      </c>
      <c r="AY181" s="19" t="s">
        <v>166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79</v>
      </c>
      <c r="BK181" s="218">
        <f>ROUND(I181*H181,2)</f>
        <v>0</v>
      </c>
      <c r="BL181" s="19" t="s">
        <v>208</v>
      </c>
      <c r="BM181" s="217" t="s">
        <v>667</v>
      </c>
    </row>
    <row r="182" s="2" customFormat="1" ht="16.5" customHeight="1">
      <c r="A182" s="40"/>
      <c r="B182" s="41"/>
      <c r="C182" s="257" t="s">
        <v>426</v>
      </c>
      <c r="D182" s="257" t="s">
        <v>260</v>
      </c>
      <c r="E182" s="258" t="s">
        <v>1825</v>
      </c>
      <c r="F182" s="259" t="s">
        <v>1823</v>
      </c>
      <c r="G182" s="260" t="s">
        <v>1824</v>
      </c>
      <c r="H182" s="261">
        <v>1</v>
      </c>
      <c r="I182" s="262"/>
      <c r="J182" s="263">
        <f>ROUND(I182*H182,2)</f>
        <v>0</v>
      </c>
      <c r="K182" s="259" t="s">
        <v>19</v>
      </c>
      <c r="L182" s="264"/>
      <c r="M182" s="265" t="s">
        <v>19</v>
      </c>
      <c r="N182" s="266" t="s">
        <v>42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267</v>
      </c>
      <c r="AT182" s="217" t="s">
        <v>260</v>
      </c>
      <c r="AU182" s="217" t="s">
        <v>81</v>
      </c>
      <c r="AY182" s="19" t="s">
        <v>166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79</v>
      </c>
      <c r="BK182" s="218">
        <f>ROUND(I182*H182,2)</f>
        <v>0</v>
      </c>
      <c r="BL182" s="19" t="s">
        <v>208</v>
      </c>
      <c r="BM182" s="217" t="s">
        <v>675</v>
      </c>
    </row>
    <row r="183" s="12" customFormat="1" ht="22.8" customHeight="1">
      <c r="A183" s="12"/>
      <c r="B183" s="190"/>
      <c r="C183" s="191"/>
      <c r="D183" s="192" t="s">
        <v>70</v>
      </c>
      <c r="E183" s="204" t="s">
        <v>1826</v>
      </c>
      <c r="F183" s="204" t="s">
        <v>1827</v>
      </c>
      <c r="G183" s="191"/>
      <c r="H183" s="191"/>
      <c r="I183" s="194"/>
      <c r="J183" s="205">
        <f>BK183</f>
        <v>0</v>
      </c>
      <c r="K183" s="191"/>
      <c r="L183" s="196"/>
      <c r="M183" s="197"/>
      <c r="N183" s="198"/>
      <c r="O183" s="198"/>
      <c r="P183" s="199">
        <f>SUM(P184:P189)</f>
        <v>0</v>
      </c>
      <c r="Q183" s="198"/>
      <c r="R183" s="199">
        <f>SUM(R184:R189)</f>
        <v>0</v>
      </c>
      <c r="S183" s="198"/>
      <c r="T183" s="200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1" t="s">
        <v>81</v>
      </c>
      <c r="AT183" s="202" t="s">
        <v>70</v>
      </c>
      <c r="AU183" s="202" t="s">
        <v>79</v>
      </c>
      <c r="AY183" s="201" t="s">
        <v>166</v>
      </c>
      <c r="BK183" s="203">
        <f>SUM(BK184:BK189)</f>
        <v>0</v>
      </c>
    </row>
    <row r="184" s="2" customFormat="1" ht="16.5" customHeight="1">
      <c r="A184" s="40"/>
      <c r="B184" s="41"/>
      <c r="C184" s="206" t="s">
        <v>679</v>
      </c>
      <c r="D184" s="206" t="s">
        <v>170</v>
      </c>
      <c r="E184" s="207" t="s">
        <v>1828</v>
      </c>
      <c r="F184" s="208" t="s">
        <v>1829</v>
      </c>
      <c r="G184" s="209" t="s">
        <v>339</v>
      </c>
      <c r="H184" s="210">
        <v>31</v>
      </c>
      <c r="I184" s="211"/>
      <c r="J184" s="212">
        <f>ROUND(I184*H184,2)</f>
        <v>0</v>
      </c>
      <c r="K184" s="208" t="s">
        <v>19</v>
      </c>
      <c r="L184" s="46"/>
      <c r="M184" s="213" t="s">
        <v>19</v>
      </c>
      <c r="N184" s="214" t="s">
        <v>42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208</v>
      </c>
      <c r="AT184" s="217" t="s">
        <v>170</v>
      </c>
      <c r="AU184" s="217" t="s">
        <v>81</v>
      </c>
      <c r="AY184" s="19" t="s">
        <v>166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79</v>
      </c>
      <c r="BK184" s="218">
        <f>ROUND(I184*H184,2)</f>
        <v>0</v>
      </c>
      <c r="BL184" s="19" t="s">
        <v>208</v>
      </c>
      <c r="BM184" s="217" t="s">
        <v>682</v>
      </c>
    </row>
    <row r="185" s="2" customFormat="1" ht="16.5" customHeight="1">
      <c r="A185" s="40"/>
      <c r="B185" s="41"/>
      <c r="C185" s="257" t="s">
        <v>435</v>
      </c>
      <c r="D185" s="257" t="s">
        <v>260</v>
      </c>
      <c r="E185" s="258" t="s">
        <v>1830</v>
      </c>
      <c r="F185" s="259" t="s">
        <v>1831</v>
      </c>
      <c r="G185" s="260" t="s">
        <v>339</v>
      </c>
      <c r="H185" s="261">
        <v>13</v>
      </c>
      <c r="I185" s="262"/>
      <c r="J185" s="263">
        <f>ROUND(I185*H185,2)</f>
        <v>0</v>
      </c>
      <c r="K185" s="259" t="s">
        <v>19</v>
      </c>
      <c r="L185" s="264"/>
      <c r="M185" s="265" t="s">
        <v>19</v>
      </c>
      <c r="N185" s="266" t="s">
        <v>42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267</v>
      </c>
      <c r="AT185" s="217" t="s">
        <v>260</v>
      </c>
      <c r="AU185" s="217" t="s">
        <v>81</v>
      </c>
      <c r="AY185" s="19" t="s">
        <v>166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79</v>
      </c>
      <c r="BK185" s="218">
        <f>ROUND(I185*H185,2)</f>
        <v>0</v>
      </c>
      <c r="BL185" s="19" t="s">
        <v>208</v>
      </c>
      <c r="BM185" s="217" t="s">
        <v>687</v>
      </c>
    </row>
    <row r="186" s="2" customFormat="1" ht="16.5" customHeight="1">
      <c r="A186" s="40"/>
      <c r="B186" s="41"/>
      <c r="C186" s="257" t="s">
        <v>690</v>
      </c>
      <c r="D186" s="257" t="s">
        <v>260</v>
      </c>
      <c r="E186" s="258" t="s">
        <v>1832</v>
      </c>
      <c r="F186" s="259" t="s">
        <v>1833</v>
      </c>
      <c r="G186" s="260" t="s">
        <v>339</v>
      </c>
      <c r="H186" s="261">
        <v>9</v>
      </c>
      <c r="I186" s="262"/>
      <c r="J186" s="263">
        <f>ROUND(I186*H186,2)</f>
        <v>0</v>
      </c>
      <c r="K186" s="259" t="s">
        <v>19</v>
      </c>
      <c r="L186" s="264"/>
      <c r="M186" s="265" t="s">
        <v>19</v>
      </c>
      <c r="N186" s="266" t="s">
        <v>42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267</v>
      </c>
      <c r="AT186" s="217" t="s">
        <v>260</v>
      </c>
      <c r="AU186" s="217" t="s">
        <v>81</v>
      </c>
      <c r="AY186" s="19" t="s">
        <v>166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79</v>
      </c>
      <c r="BK186" s="218">
        <f>ROUND(I186*H186,2)</f>
        <v>0</v>
      </c>
      <c r="BL186" s="19" t="s">
        <v>208</v>
      </c>
      <c r="BM186" s="217" t="s">
        <v>693</v>
      </c>
    </row>
    <row r="187" s="2" customFormat="1" ht="16.5" customHeight="1">
      <c r="A187" s="40"/>
      <c r="B187" s="41"/>
      <c r="C187" s="257" t="s">
        <v>439</v>
      </c>
      <c r="D187" s="257" t="s">
        <v>260</v>
      </c>
      <c r="E187" s="258" t="s">
        <v>1834</v>
      </c>
      <c r="F187" s="259" t="s">
        <v>1835</v>
      </c>
      <c r="G187" s="260" t="s">
        <v>971</v>
      </c>
      <c r="H187" s="261">
        <v>3</v>
      </c>
      <c r="I187" s="262"/>
      <c r="J187" s="263">
        <f>ROUND(I187*H187,2)</f>
        <v>0</v>
      </c>
      <c r="K187" s="259" t="s">
        <v>19</v>
      </c>
      <c r="L187" s="264"/>
      <c r="M187" s="265" t="s">
        <v>19</v>
      </c>
      <c r="N187" s="266" t="s">
        <v>42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267</v>
      </c>
      <c r="AT187" s="217" t="s">
        <v>260</v>
      </c>
      <c r="AU187" s="217" t="s">
        <v>81</v>
      </c>
      <c r="AY187" s="19" t="s">
        <v>166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79</v>
      </c>
      <c r="BK187" s="218">
        <f>ROUND(I187*H187,2)</f>
        <v>0</v>
      </c>
      <c r="BL187" s="19" t="s">
        <v>208</v>
      </c>
      <c r="BM187" s="217" t="s">
        <v>699</v>
      </c>
    </row>
    <row r="188" s="2" customFormat="1" ht="16.5" customHeight="1">
      <c r="A188" s="40"/>
      <c r="B188" s="41"/>
      <c r="C188" s="257" t="s">
        <v>704</v>
      </c>
      <c r="D188" s="257" t="s">
        <v>260</v>
      </c>
      <c r="E188" s="258" t="s">
        <v>1836</v>
      </c>
      <c r="F188" s="259" t="s">
        <v>1837</v>
      </c>
      <c r="G188" s="260" t="s">
        <v>971</v>
      </c>
      <c r="H188" s="261">
        <v>3</v>
      </c>
      <c r="I188" s="262"/>
      <c r="J188" s="263">
        <f>ROUND(I188*H188,2)</f>
        <v>0</v>
      </c>
      <c r="K188" s="259" t="s">
        <v>19</v>
      </c>
      <c r="L188" s="264"/>
      <c r="M188" s="265" t="s">
        <v>19</v>
      </c>
      <c r="N188" s="266" t="s">
        <v>42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267</v>
      </c>
      <c r="AT188" s="217" t="s">
        <v>260</v>
      </c>
      <c r="AU188" s="217" t="s">
        <v>81</v>
      </c>
      <c r="AY188" s="19" t="s">
        <v>166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79</v>
      </c>
      <c r="BK188" s="218">
        <f>ROUND(I188*H188,2)</f>
        <v>0</v>
      </c>
      <c r="BL188" s="19" t="s">
        <v>208</v>
      </c>
      <c r="BM188" s="217" t="s">
        <v>707</v>
      </c>
    </row>
    <row r="189" s="2" customFormat="1" ht="16.5" customHeight="1">
      <c r="A189" s="40"/>
      <c r="B189" s="41"/>
      <c r="C189" s="257" t="s">
        <v>445</v>
      </c>
      <c r="D189" s="257" t="s">
        <v>260</v>
      </c>
      <c r="E189" s="258" t="s">
        <v>1838</v>
      </c>
      <c r="F189" s="259" t="s">
        <v>1839</v>
      </c>
      <c r="G189" s="260" t="s">
        <v>971</v>
      </c>
      <c r="H189" s="261">
        <v>3</v>
      </c>
      <c r="I189" s="262"/>
      <c r="J189" s="263">
        <f>ROUND(I189*H189,2)</f>
        <v>0</v>
      </c>
      <c r="K189" s="259" t="s">
        <v>19</v>
      </c>
      <c r="L189" s="264"/>
      <c r="M189" s="265" t="s">
        <v>19</v>
      </c>
      <c r="N189" s="266" t="s">
        <v>42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267</v>
      </c>
      <c r="AT189" s="217" t="s">
        <v>260</v>
      </c>
      <c r="AU189" s="217" t="s">
        <v>81</v>
      </c>
      <c r="AY189" s="19" t="s">
        <v>166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79</v>
      </c>
      <c r="BK189" s="218">
        <f>ROUND(I189*H189,2)</f>
        <v>0</v>
      </c>
      <c r="BL189" s="19" t="s">
        <v>208</v>
      </c>
      <c r="BM189" s="217" t="s">
        <v>713</v>
      </c>
    </row>
    <row r="190" s="12" customFormat="1" ht="22.8" customHeight="1">
      <c r="A190" s="12"/>
      <c r="B190" s="190"/>
      <c r="C190" s="191"/>
      <c r="D190" s="192" t="s">
        <v>70</v>
      </c>
      <c r="E190" s="204" t="s">
        <v>1602</v>
      </c>
      <c r="F190" s="204" t="s">
        <v>1603</v>
      </c>
      <c r="G190" s="191"/>
      <c r="H190" s="191"/>
      <c r="I190" s="194"/>
      <c r="J190" s="205">
        <f>BK190</f>
        <v>0</v>
      </c>
      <c r="K190" s="191"/>
      <c r="L190" s="196"/>
      <c r="M190" s="197"/>
      <c r="N190" s="198"/>
      <c r="O190" s="198"/>
      <c r="P190" s="199">
        <f>SUM(P191:P192)</f>
        <v>0</v>
      </c>
      <c r="Q190" s="198"/>
      <c r="R190" s="199">
        <f>SUM(R191:R192)</f>
        <v>0</v>
      </c>
      <c r="S190" s="198"/>
      <c r="T190" s="200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1" t="s">
        <v>81</v>
      </c>
      <c r="AT190" s="202" t="s">
        <v>70</v>
      </c>
      <c r="AU190" s="202" t="s">
        <v>79</v>
      </c>
      <c r="AY190" s="201" t="s">
        <v>166</v>
      </c>
      <c r="BK190" s="203">
        <f>SUM(BK191:BK192)</f>
        <v>0</v>
      </c>
    </row>
    <row r="191" s="2" customFormat="1" ht="16.5" customHeight="1">
      <c r="A191" s="40"/>
      <c r="B191" s="41"/>
      <c r="C191" s="206" t="s">
        <v>716</v>
      </c>
      <c r="D191" s="206" t="s">
        <v>170</v>
      </c>
      <c r="E191" s="207" t="s">
        <v>1648</v>
      </c>
      <c r="F191" s="208" t="s">
        <v>1840</v>
      </c>
      <c r="G191" s="209" t="s">
        <v>339</v>
      </c>
      <c r="H191" s="210">
        <v>1</v>
      </c>
      <c r="I191" s="211"/>
      <c r="J191" s="212">
        <f>ROUND(I191*H191,2)</f>
        <v>0</v>
      </c>
      <c r="K191" s="208" t="s">
        <v>19</v>
      </c>
      <c r="L191" s="46"/>
      <c r="M191" s="213" t="s">
        <v>19</v>
      </c>
      <c r="N191" s="214" t="s">
        <v>42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208</v>
      </c>
      <c r="AT191" s="217" t="s">
        <v>170</v>
      </c>
      <c r="AU191" s="217" t="s">
        <v>81</v>
      </c>
      <c r="AY191" s="19" t="s">
        <v>166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79</v>
      </c>
      <c r="BK191" s="218">
        <f>ROUND(I191*H191,2)</f>
        <v>0</v>
      </c>
      <c r="BL191" s="19" t="s">
        <v>208</v>
      </c>
      <c r="BM191" s="217" t="s">
        <v>724</v>
      </c>
    </row>
    <row r="192" s="2" customFormat="1" ht="16.5" customHeight="1">
      <c r="A192" s="40"/>
      <c r="B192" s="41"/>
      <c r="C192" s="257" t="s">
        <v>449</v>
      </c>
      <c r="D192" s="257" t="s">
        <v>260</v>
      </c>
      <c r="E192" s="258" t="s">
        <v>1650</v>
      </c>
      <c r="F192" s="259" t="s">
        <v>1841</v>
      </c>
      <c r="G192" s="260" t="s">
        <v>971</v>
      </c>
      <c r="H192" s="261">
        <v>1</v>
      </c>
      <c r="I192" s="262"/>
      <c r="J192" s="263">
        <f>ROUND(I192*H192,2)</f>
        <v>0</v>
      </c>
      <c r="K192" s="259" t="s">
        <v>19</v>
      </c>
      <c r="L192" s="264"/>
      <c r="M192" s="290" t="s">
        <v>19</v>
      </c>
      <c r="N192" s="291" t="s">
        <v>42</v>
      </c>
      <c r="O192" s="284"/>
      <c r="P192" s="288">
        <f>O192*H192</f>
        <v>0</v>
      </c>
      <c r="Q192" s="288">
        <v>0</v>
      </c>
      <c r="R192" s="288">
        <f>Q192*H192</f>
        <v>0</v>
      </c>
      <c r="S192" s="288">
        <v>0</v>
      </c>
      <c r="T192" s="28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267</v>
      </c>
      <c r="AT192" s="217" t="s">
        <v>260</v>
      </c>
      <c r="AU192" s="217" t="s">
        <v>81</v>
      </c>
      <c r="AY192" s="19" t="s">
        <v>166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79</v>
      </c>
      <c r="BK192" s="218">
        <f>ROUND(I192*H192,2)</f>
        <v>0</v>
      </c>
      <c r="BL192" s="19" t="s">
        <v>208</v>
      </c>
      <c r="BM192" s="217" t="s">
        <v>731</v>
      </c>
    </row>
    <row r="193" s="2" customFormat="1" ht="6.96" customHeight="1">
      <c r="A193" s="40"/>
      <c r="B193" s="61"/>
      <c r="C193" s="62"/>
      <c r="D193" s="62"/>
      <c r="E193" s="62"/>
      <c r="F193" s="62"/>
      <c r="G193" s="62"/>
      <c r="H193" s="62"/>
      <c r="I193" s="62"/>
      <c r="J193" s="62"/>
      <c r="K193" s="62"/>
      <c r="L193" s="46"/>
      <c r="M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</row>
  </sheetData>
  <sheetProtection sheet="1" autoFilter="0" formatColumns="0" formatRows="0" objects="1" scenarios="1" spinCount="100000" saltValue="7Y3jUa6XkUsR5FYll332NpM+AjNnM3dZBVd32g//LcpPoBUFCU9ShHmg+HL9T/qeN5qYe482ocUgruXoipi5mQ==" hashValue="42Tg2EPsZXJC+y7BfExHYurOInN2/TVKPHKrC6kYlNw7usdmLbBX3muhwA09V68s9sHJmcS3v2x3pC0gKOtEPA==" algorithmName="SHA-512" password="CC35"/>
  <autoFilter ref="C88:K19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971033141"/>
    <hyperlink ref="F95" r:id="rId2" display="https://podminky.urs.cz/item/CS_URS_2023_02/971033141"/>
    <hyperlink ref="F97" r:id="rId3" display="https://podminky.urs.cz/item/CS_URS_2023_02/973031324"/>
    <hyperlink ref="F99" r:id="rId4" display="https://podminky.urs.cz/item/CS_URS_2023_02/974082212"/>
    <hyperlink ref="F101" r:id="rId5" display="https://podminky.urs.cz/item/CS_URS_2023_02/9740822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1842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ROUND((SUM(BE89:BE299)),  2)</f>
        <v>0</v>
      </c>
      <c r="G33" s="40"/>
      <c r="H33" s="40"/>
      <c r="I33" s="150">
        <v>0.20999999999999999</v>
      </c>
      <c r="J33" s="149">
        <f>ROUND(((SUM(BE89:BE299))*I33),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ROUND((SUM(BF89:BF299)),  2)</f>
        <v>0</v>
      </c>
      <c r="G34" s="40"/>
      <c r="H34" s="40"/>
      <c r="I34" s="150">
        <v>0.14999999999999999</v>
      </c>
      <c r="J34" s="149">
        <f>ROUND(((SUM(BF89:BF299))*I34),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ROUND((SUM(BG89:BG299)),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ROUND((SUM(BH89:BH299)),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ROUND((SUM(BI89:BI299)),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D1_02_1 - Vodovodní přípojka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114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121</v>
      </c>
      <c r="E62" s="176"/>
      <c r="F62" s="176"/>
      <c r="G62" s="176"/>
      <c r="H62" s="176"/>
      <c r="I62" s="176"/>
      <c r="J62" s="177">
        <f>J191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122</v>
      </c>
      <c r="E63" s="176"/>
      <c r="F63" s="176"/>
      <c r="G63" s="176"/>
      <c r="H63" s="176"/>
      <c r="I63" s="176"/>
      <c r="J63" s="177">
        <f>J200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1843</v>
      </c>
      <c r="E64" s="176"/>
      <c r="F64" s="176"/>
      <c r="G64" s="176"/>
      <c r="H64" s="176"/>
      <c r="I64" s="176"/>
      <c r="J64" s="177">
        <f>J210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135</v>
      </c>
      <c r="E65" s="176"/>
      <c r="F65" s="176"/>
      <c r="G65" s="176"/>
      <c r="H65" s="176"/>
      <c r="I65" s="176"/>
      <c r="J65" s="177">
        <f>J276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136</v>
      </c>
      <c r="E66" s="170"/>
      <c r="F66" s="170"/>
      <c r="G66" s="170"/>
      <c r="H66" s="170"/>
      <c r="I66" s="170"/>
      <c r="J66" s="171">
        <f>J279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143</v>
      </c>
      <c r="E67" s="176"/>
      <c r="F67" s="176"/>
      <c r="G67" s="176"/>
      <c r="H67" s="176"/>
      <c r="I67" s="176"/>
      <c r="J67" s="177">
        <f>J280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1473</v>
      </c>
      <c r="E68" s="170"/>
      <c r="F68" s="170"/>
      <c r="G68" s="170"/>
      <c r="H68" s="170"/>
      <c r="I68" s="170"/>
      <c r="J68" s="171">
        <f>J287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1474</v>
      </c>
      <c r="E69" s="176"/>
      <c r="F69" s="176"/>
      <c r="G69" s="176"/>
      <c r="H69" s="176"/>
      <c r="I69" s="176"/>
      <c r="J69" s="177">
        <f>J288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151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Rybniště Areál TO - oprava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107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D1_02_1 - Vodovodní přípojka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13. 10. 2023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Správa železnic, státní organizace</v>
      </c>
      <c r="G85" s="42"/>
      <c r="H85" s="42"/>
      <c r="I85" s="34" t="s">
        <v>32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152</v>
      </c>
      <c r="D88" s="182" t="s">
        <v>56</v>
      </c>
      <c r="E88" s="182" t="s">
        <v>52</v>
      </c>
      <c r="F88" s="182" t="s">
        <v>53</v>
      </c>
      <c r="G88" s="182" t="s">
        <v>153</v>
      </c>
      <c r="H88" s="182" t="s">
        <v>154</v>
      </c>
      <c r="I88" s="182" t="s">
        <v>155</v>
      </c>
      <c r="J88" s="182" t="s">
        <v>111</v>
      </c>
      <c r="K88" s="183" t="s">
        <v>156</v>
      </c>
      <c r="L88" s="184"/>
      <c r="M88" s="94" t="s">
        <v>19</v>
      </c>
      <c r="N88" s="95" t="s">
        <v>41</v>
      </c>
      <c r="O88" s="95" t="s">
        <v>157</v>
      </c>
      <c r="P88" s="95" t="s">
        <v>158</v>
      </c>
      <c r="Q88" s="95" t="s">
        <v>159</v>
      </c>
      <c r="R88" s="95" t="s">
        <v>160</v>
      </c>
      <c r="S88" s="95" t="s">
        <v>161</v>
      </c>
      <c r="T88" s="96" t="s">
        <v>162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163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P90+P279+P287</f>
        <v>0</v>
      </c>
      <c r="Q89" s="98"/>
      <c r="R89" s="187">
        <f>R90+R279+R287</f>
        <v>10.604921925000001</v>
      </c>
      <c r="S89" s="98"/>
      <c r="T89" s="188">
        <f>T90+T279+T287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112</v>
      </c>
      <c r="BK89" s="189">
        <f>BK90+BK279+BK287</f>
        <v>0</v>
      </c>
    </row>
    <row r="90" s="12" customFormat="1" ht="25.92" customHeight="1">
      <c r="A90" s="12"/>
      <c r="B90" s="190"/>
      <c r="C90" s="191"/>
      <c r="D90" s="192" t="s">
        <v>70</v>
      </c>
      <c r="E90" s="193" t="s">
        <v>164</v>
      </c>
      <c r="F90" s="193" t="s">
        <v>165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P91+P191+P200+P210+P276</f>
        <v>0</v>
      </c>
      <c r="Q90" s="198"/>
      <c r="R90" s="199">
        <f>R91+R191+R200+R210+R276</f>
        <v>10.539778120000001</v>
      </c>
      <c r="S90" s="198"/>
      <c r="T90" s="200">
        <f>T91+T191+T200+T210+T276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79</v>
      </c>
      <c r="AT90" s="202" t="s">
        <v>70</v>
      </c>
      <c r="AU90" s="202" t="s">
        <v>71</v>
      </c>
      <c r="AY90" s="201" t="s">
        <v>166</v>
      </c>
      <c r="BK90" s="203">
        <f>BK91+BK191+BK200+BK210+BK276</f>
        <v>0</v>
      </c>
    </row>
    <row r="91" s="12" customFormat="1" ht="22.8" customHeight="1">
      <c r="A91" s="12"/>
      <c r="B91" s="190"/>
      <c r="C91" s="191"/>
      <c r="D91" s="192" t="s">
        <v>70</v>
      </c>
      <c r="E91" s="204" t="s">
        <v>79</v>
      </c>
      <c r="F91" s="204" t="s">
        <v>167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SUM(P92:P190)</f>
        <v>0</v>
      </c>
      <c r="Q91" s="198"/>
      <c r="R91" s="199">
        <f>SUM(R92:R190)</f>
        <v>3.96</v>
      </c>
      <c r="S91" s="198"/>
      <c r="T91" s="200">
        <f>SUM(T92:T190)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79</v>
      </c>
      <c r="AT91" s="202" t="s">
        <v>70</v>
      </c>
      <c r="AU91" s="202" t="s">
        <v>79</v>
      </c>
      <c r="AY91" s="201" t="s">
        <v>166</v>
      </c>
      <c r="BK91" s="203">
        <f>SUM(BK92:BK190)</f>
        <v>0</v>
      </c>
    </row>
    <row r="92" s="2" customFormat="1" ht="24.15" customHeight="1">
      <c r="A92" s="40"/>
      <c r="B92" s="41"/>
      <c r="C92" s="206" t="s">
        <v>79</v>
      </c>
      <c r="D92" s="206" t="s">
        <v>170</v>
      </c>
      <c r="E92" s="207" t="s">
        <v>1844</v>
      </c>
      <c r="F92" s="208" t="s">
        <v>1845</v>
      </c>
      <c r="G92" s="209" t="s">
        <v>173</v>
      </c>
      <c r="H92" s="210">
        <v>1.1759999999999999</v>
      </c>
      <c r="I92" s="211"/>
      <c r="J92" s="212">
        <f>ROUND(I92*H92,2)</f>
        <v>0</v>
      </c>
      <c r="K92" s="208" t="s">
        <v>174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175</v>
      </c>
      <c r="AT92" s="217" t="s">
        <v>170</v>
      </c>
      <c r="AU92" s="217" t="s">
        <v>81</v>
      </c>
      <c r="AY92" s="19" t="s">
        <v>166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175</v>
      </c>
      <c r="BM92" s="217" t="s">
        <v>81</v>
      </c>
    </row>
    <row r="93" s="2" customFormat="1">
      <c r="A93" s="40"/>
      <c r="B93" s="41"/>
      <c r="C93" s="42"/>
      <c r="D93" s="219" t="s">
        <v>176</v>
      </c>
      <c r="E93" s="42"/>
      <c r="F93" s="220" t="s">
        <v>1846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176</v>
      </c>
      <c r="AU93" s="19" t="s">
        <v>81</v>
      </c>
    </row>
    <row r="94" s="13" customFormat="1">
      <c r="A94" s="13"/>
      <c r="B94" s="224"/>
      <c r="C94" s="225"/>
      <c r="D94" s="226" t="s">
        <v>178</v>
      </c>
      <c r="E94" s="227" t="s">
        <v>19</v>
      </c>
      <c r="F94" s="228" t="s">
        <v>1847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178</v>
      </c>
      <c r="AU94" s="234" t="s">
        <v>81</v>
      </c>
      <c r="AV94" s="13" t="s">
        <v>79</v>
      </c>
      <c r="AW94" s="13" t="s">
        <v>33</v>
      </c>
      <c r="AX94" s="13" t="s">
        <v>71</v>
      </c>
      <c r="AY94" s="234" t="s">
        <v>166</v>
      </c>
    </row>
    <row r="95" s="13" customFormat="1">
      <c r="A95" s="13"/>
      <c r="B95" s="224"/>
      <c r="C95" s="225"/>
      <c r="D95" s="226" t="s">
        <v>178</v>
      </c>
      <c r="E95" s="227" t="s">
        <v>19</v>
      </c>
      <c r="F95" s="228" t="s">
        <v>181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178</v>
      </c>
      <c r="AU95" s="234" t="s">
        <v>81</v>
      </c>
      <c r="AV95" s="13" t="s">
        <v>79</v>
      </c>
      <c r="AW95" s="13" t="s">
        <v>33</v>
      </c>
      <c r="AX95" s="13" t="s">
        <v>71</v>
      </c>
      <c r="AY95" s="234" t="s">
        <v>166</v>
      </c>
    </row>
    <row r="96" s="13" customFormat="1">
      <c r="A96" s="13"/>
      <c r="B96" s="224"/>
      <c r="C96" s="225"/>
      <c r="D96" s="226" t="s">
        <v>178</v>
      </c>
      <c r="E96" s="227" t="s">
        <v>19</v>
      </c>
      <c r="F96" s="228" t="s">
        <v>1848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178</v>
      </c>
      <c r="AU96" s="234" t="s">
        <v>81</v>
      </c>
      <c r="AV96" s="13" t="s">
        <v>79</v>
      </c>
      <c r="AW96" s="13" t="s">
        <v>33</v>
      </c>
      <c r="AX96" s="13" t="s">
        <v>71</v>
      </c>
      <c r="AY96" s="234" t="s">
        <v>166</v>
      </c>
    </row>
    <row r="97" s="13" customFormat="1">
      <c r="A97" s="13"/>
      <c r="B97" s="224"/>
      <c r="C97" s="225"/>
      <c r="D97" s="226" t="s">
        <v>178</v>
      </c>
      <c r="E97" s="227" t="s">
        <v>19</v>
      </c>
      <c r="F97" s="228" t="s">
        <v>1849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178</v>
      </c>
      <c r="AU97" s="234" t="s">
        <v>81</v>
      </c>
      <c r="AV97" s="13" t="s">
        <v>79</v>
      </c>
      <c r="AW97" s="13" t="s">
        <v>33</v>
      </c>
      <c r="AX97" s="13" t="s">
        <v>71</v>
      </c>
      <c r="AY97" s="234" t="s">
        <v>166</v>
      </c>
    </row>
    <row r="98" s="13" customFormat="1">
      <c r="A98" s="13"/>
      <c r="B98" s="224"/>
      <c r="C98" s="225"/>
      <c r="D98" s="226" t="s">
        <v>178</v>
      </c>
      <c r="E98" s="227" t="s">
        <v>19</v>
      </c>
      <c r="F98" s="228" t="s">
        <v>1850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178</v>
      </c>
      <c r="AU98" s="234" t="s">
        <v>81</v>
      </c>
      <c r="AV98" s="13" t="s">
        <v>79</v>
      </c>
      <c r="AW98" s="13" t="s">
        <v>33</v>
      </c>
      <c r="AX98" s="13" t="s">
        <v>71</v>
      </c>
      <c r="AY98" s="234" t="s">
        <v>166</v>
      </c>
    </row>
    <row r="99" s="13" customFormat="1">
      <c r="A99" s="13"/>
      <c r="B99" s="224"/>
      <c r="C99" s="225"/>
      <c r="D99" s="226" t="s">
        <v>178</v>
      </c>
      <c r="E99" s="227" t="s">
        <v>19</v>
      </c>
      <c r="F99" s="228" t="s">
        <v>181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178</v>
      </c>
      <c r="AU99" s="234" t="s">
        <v>81</v>
      </c>
      <c r="AV99" s="13" t="s">
        <v>79</v>
      </c>
      <c r="AW99" s="13" t="s">
        <v>33</v>
      </c>
      <c r="AX99" s="13" t="s">
        <v>71</v>
      </c>
      <c r="AY99" s="234" t="s">
        <v>166</v>
      </c>
    </row>
    <row r="100" s="13" customFormat="1">
      <c r="A100" s="13"/>
      <c r="B100" s="224"/>
      <c r="C100" s="225"/>
      <c r="D100" s="226" t="s">
        <v>178</v>
      </c>
      <c r="E100" s="227" t="s">
        <v>19</v>
      </c>
      <c r="F100" s="228" t="s">
        <v>1851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178</v>
      </c>
      <c r="AU100" s="234" t="s">
        <v>81</v>
      </c>
      <c r="AV100" s="13" t="s">
        <v>79</v>
      </c>
      <c r="AW100" s="13" t="s">
        <v>33</v>
      </c>
      <c r="AX100" s="13" t="s">
        <v>71</v>
      </c>
      <c r="AY100" s="234" t="s">
        <v>166</v>
      </c>
    </row>
    <row r="101" s="14" customFormat="1">
      <c r="A101" s="14"/>
      <c r="B101" s="235"/>
      <c r="C101" s="236"/>
      <c r="D101" s="226" t="s">
        <v>178</v>
      </c>
      <c r="E101" s="237" t="s">
        <v>19</v>
      </c>
      <c r="F101" s="238" t="s">
        <v>1852</v>
      </c>
      <c r="G101" s="236"/>
      <c r="H101" s="239">
        <v>1.1759999999999999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178</v>
      </c>
      <c r="AU101" s="245" t="s">
        <v>81</v>
      </c>
      <c r="AV101" s="14" t="s">
        <v>81</v>
      </c>
      <c r="AW101" s="14" t="s">
        <v>33</v>
      </c>
      <c r="AX101" s="14" t="s">
        <v>71</v>
      </c>
      <c r="AY101" s="245" t="s">
        <v>166</v>
      </c>
    </row>
    <row r="102" s="15" customFormat="1">
      <c r="A102" s="15"/>
      <c r="B102" s="246"/>
      <c r="C102" s="247"/>
      <c r="D102" s="226" t="s">
        <v>178</v>
      </c>
      <c r="E102" s="248" t="s">
        <v>19</v>
      </c>
      <c r="F102" s="249" t="s">
        <v>183</v>
      </c>
      <c r="G102" s="247"/>
      <c r="H102" s="250">
        <v>1.1759999999999999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178</v>
      </c>
      <c r="AU102" s="256" t="s">
        <v>81</v>
      </c>
      <c r="AV102" s="15" t="s">
        <v>175</v>
      </c>
      <c r="AW102" s="15" t="s">
        <v>33</v>
      </c>
      <c r="AX102" s="15" t="s">
        <v>79</v>
      </c>
      <c r="AY102" s="256" t="s">
        <v>166</v>
      </c>
    </row>
    <row r="103" s="2" customFormat="1" ht="24.15" customHeight="1">
      <c r="A103" s="40"/>
      <c r="B103" s="41"/>
      <c r="C103" s="206" t="s">
        <v>81</v>
      </c>
      <c r="D103" s="206" t="s">
        <v>170</v>
      </c>
      <c r="E103" s="207" t="s">
        <v>1853</v>
      </c>
      <c r="F103" s="208" t="s">
        <v>1854</v>
      </c>
      <c r="G103" s="209" t="s">
        <v>173</v>
      </c>
      <c r="H103" s="210">
        <v>1.764</v>
      </c>
      <c r="I103" s="211"/>
      <c r="J103" s="212">
        <f>ROUND(I103*H103,2)</f>
        <v>0</v>
      </c>
      <c r="K103" s="208" t="s">
        <v>174</v>
      </c>
      <c r="L103" s="46"/>
      <c r="M103" s="213" t="s">
        <v>19</v>
      </c>
      <c r="N103" s="214" t="s">
        <v>42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175</v>
      </c>
      <c r="AT103" s="217" t="s">
        <v>170</v>
      </c>
      <c r="AU103" s="217" t="s">
        <v>81</v>
      </c>
      <c r="AY103" s="19" t="s">
        <v>166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79</v>
      </c>
      <c r="BK103" s="218">
        <f>ROUND(I103*H103,2)</f>
        <v>0</v>
      </c>
      <c r="BL103" s="19" t="s">
        <v>175</v>
      </c>
      <c r="BM103" s="217" t="s">
        <v>175</v>
      </c>
    </row>
    <row r="104" s="2" customFormat="1">
      <c r="A104" s="40"/>
      <c r="B104" s="41"/>
      <c r="C104" s="42"/>
      <c r="D104" s="219" t="s">
        <v>176</v>
      </c>
      <c r="E104" s="42"/>
      <c r="F104" s="220" t="s">
        <v>1855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176</v>
      </c>
      <c r="AU104" s="19" t="s">
        <v>81</v>
      </c>
    </row>
    <row r="105" s="13" customFormat="1">
      <c r="A105" s="13"/>
      <c r="B105" s="224"/>
      <c r="C105" s="225"/>
      <c r="D105" s="226" t="s">
        <v>178</v>
      </c>
      <c r="E105" s="227" t="s">
        <v>19</v>
      </c>
      <c r="F105" s="228" t="s">
        <v>1847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178</v>
      </c>
      <c r="AU105" s="234" t="s">
        <v>81</v>
      </c>
      <c r="AV105" s="13" t="s">
        <v>79</v>
      </c>
      <c r="AW105" s="13" t="s">
        <v>33</v>
      </c>
      <c r="AX105" s="13" t="s">
        <v>71</v>
      </c>
      <c r="AY105" s="234" t="s">
        <v>166</v>
      </c>
    </row>
    <row r="106" s="13" customFormat="1">
      <c r="A106" s="13"/>
      <c r="B106" s="224"/>
      <c r="C106" s="225"/>
      <c r="D106" s="226" t="s">
        <v>178</v>
      </c>
      <c r="E106" s="227" t="s">
        <v>19</v>
      </c>
      <c r="F106" s="228" t="s">
        <v>181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178</v>
      </c>
      <c r="AU106" s="234" t="s">
        <v>81</v>
      </c>
      <c r="AV106" s="13" t="s">
        <v>79</v>
      </c>
      <c r="AW106" s="13" t="s">
        <v>33</v>
      </c>
      <c r="AX106" s="13" t="s">
        <v>71</v>
      </c>
      <c r="AY106" s="234" t="s">
        <v>166</v>
      </c>
    </row>
    <row r="107" s="13" customFormat="1">
      <c r="A107" s="13"/>
      <c r="B107" s="224"/>
      <c r="C107" s="225"/>
      <c r="D107" s="226" t="s">
        <v>178</v>
      </c>
      <c r="E107" s="227" t="s">
        <v>19</v>
      </c>
      <c r="F107" s="228" t="s">
        <v>1848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178</v>
      </c>
      <c r="AU107" s="234" t="s">
        <v>81</v>
      </c>
      <c r="AV107" s="13" t="s">
        <v>79</v>
      </c>
      <c r="AW107" s="13" t="s">
        <v>33</v>
      </c>
      <c r="AX107" s="13" t="s">
        <v>71</v>
      </c>
      <c r="AY107" s="234" t="s">
        <v>166</v>
      </c>
    </row>
    <row r="108" s="13" customFormat="1">
      <c r="A108" s="13"/>
      <c r="B108" s="224"/>
      <c r="C108" s="225"/>
      <c r="D108" s="226" t="s">
        <v>178</v>
      </c>
      <c r="E108" s="227" t="s">
        <v>19</v>
      </c>
      <c r="F108" s="228" t="s">
        <v>1849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178</v>
      </c>
      <c r="AU108" s="234" t="s">
        <v>81</v>
      </c>
      <c r="AV108" s="13" t="s">
        <v>79</v>
      </c>
      <c r="AW108" s="13" t="s">
        <v>33</v>
      </c>
      <c r="AX108" s="13" t="s">
        <v>71</v>
      </c>
      <c r="AY108" s="234" t="s">
        <v>166</v>
      </c>
    </row>
    <row r="109" s="13" customFormat="1">
      <c r="A109" s="13"/>
      <c r="B109" s="224"/>
      <c r="C109" s="225"/>
      <c r="D109" s="226" t="s">
        <v>178</v>
      </c>
      <c r="E109" s="227" t="s">
        <v>19</v>
      </c>
      <c r="F109" s="228" t="s">
        <v>1850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178</v>
      </c>
      <c r="AU109" s="234" t="s">
        <v>81</v>
      </c>
      <c r="AV109" s="13" t="s">
        <v>79</v>
      </c>
      <c r="AW109" s="13" t="s">
        <v>33</v>
      </c>
      <c r="AX109" s="13" t="s">
        <v>71</v>
      </c>
      <c r="AY109" s="234" t="s">
        <v>166</v>
      </c>
    </row>
    <row r="110" s="13" customFormat="1">
      <c r="A110" s="13"/>
      <c r="B110" s="224"/>
      <c r="C110" s="225"/>
      <c r="D110" s="226" t="s">
        <v>178</v>
      </c>
      <c r="E110" s="227" t="s">
        <v>19</v>
      </c>
      <c r="F110" s="228" t="s">
        <v>181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178</v>
      </c>
      <c r="AU110" s="234" t="s">
        <v>81</v>
      </c>
      <c r="AV110" s="13" t="s">
        <v>79</v>
      </c>
      <c r="AW110" s="13" t="s">
        <v>33</v>
      </c>
      <c r="AX110" s="13" t="s">
        <v>71</v>
      </c>
      <c r="AY110" s="234" t="s">
        <v>166</v>
      </c>
    </row>
    <row r="111" s="13" customFormat="1">
      <c r="A111" s="13"/>
      <c r="B111" s="224"/>
      <c r="C111" s="225"/>
      <c r="D111" s="226" t="s">
        <v>178</v>
      </c>
      <c r="E111" s="227" t="s">
        <v>19</v>
      </c>
      <c r="F111" s="228" t="s">
        <v>1851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178</v>
      </c>
      <c r="AU111" s="234" t="s">
        <v>81</v>
      </c>
      <c r="AV111" s="13" t="s">
        <v>79</v>
      </c>
      <c r="AW111" s="13" t="s">
        <v>33</v>
      </c>
      <c r="AX111" s="13" t="s">
        <v>71</v>
      </c>
      <c r="AY111" s="234" t="s">
        <v>166</v>
      </c>
    </row>
    <row r="112" s="14" customFormat="1">
      <c r="A112" s="14"/>
      <c r="B112" s="235"/>
      <c r="C112" s="236"/>
      <c r="D112" s="226" t="s">
        <v>178</v>
      </c>
      <c r="E112" s="237" t="s">
        <v>19</v>
      </c>
      <c r="F112" s="238" t="s">
        <v>1856</v>
      </c>
      <c r="G112" s="236"/>
      <c r="H112" s="239">
        <v>1.764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178</v>
      </c>
      <c r="AU112" s="245" t="s">
        <v>81</v>
      </c>
      <c r="AV112" s="14" t="s">
        <v>81</v>
      </c>
      <c r="AW112" s="14" t="s">
        <v>33</v>
      </c>
      <c r="AX112" s="14" t="s">
        <v>71</v>
      </c>
      <c r="AY112" s="245" t="s">
        <v>166</v>
      </c>
    </row>
    <row r="113" s="15" customFormat="1">
      <c r="A113" s="15"/>
      <c r="B113" s="246"/>
      <c r="C113" s="247"/>
      <c r="D113" s="226" t="s">
        <v>178</v>
      </c>
      <c r="E113" s="248" t="s">
        <v>19</v>
      </c>
      <c r="F113" s="249" t="s">
        <v>183</v>
      </c>
      <c r="G113" s="247"/>
      <c r="H113" s="250">
        <v>1.764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178</v>
      </c>
      <c r="AU113" s="256" t="s">
        <v>81</v>
      </c>
      <c r="AV113" s="15" t="s">
        <v>175</v>
      </c>
      <c r="AW113" s="15" t="s">
        <v>33</v>
      </c>
      <c r="AX113" s="15" t="s">
        <v>79</v>
      </c>
      <c r="AY113" s="256" t="s">
        <v>166</v>
      </c>
    </row>
    <row r="114" s="2" customFormat="1" ht="24.15" customHeight="1">
      <c r="A114" s="40"/>
      <c r="B114" s="41"/>
      <c r="C114" s="206" t="s">
        <v>188</v>
      </c>
      <c r="D114" s="206" t="s">
        <v>170</v>
      </c>
      <c r="E114" s="207" t="s">
        <v>1857</v>
      </c>
      <c r="F114" s="208" t="s">
        <v>1858</v>
      </c>
      <c r="G114" s="209" t="s">
        <v>173</v>
      </c>
      <c r="H114" s="210">
        <v>19.32</v>
      </c>
      <c r="I114" s="211"/>
      <c r="J114" s="212">
        <f>ROUND(I114*H114,2)</f>
        <v>0</v>
      </c>
      <c r="K114" s="208" t="s">
        <v>174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175</v>
      </c>
      <c r="AT114" s="217" t="s">
        <v>170</v>
      </c>
      <c r="AU114" s="217" t="s">
        <v>81</v>
      </c>
      <c r="AY114" s="19" t="s">
        <v>166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175</v>
      </c>
      <c r="BM114" s="217" t="s">
        <v>191</v>
      </c>
    </row>
    <row r="115" s="2" customFormat="1">
      <c r="A115" s="40"/>
      <c r="B115" s="41"/>
      <c r="C115" s="42"/>
      <c r="D115" s="219" t="s">
        <v>176</v>
      </c>
      <c r="E115" s="42"/>
      <c r="F115" s="220" t="s">
        <v>1859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176</v>
      </c>
      <c r="AU115" s="19" t="s">
        <v>81</v>
      </c>
    </row>
    <row r="116" s="13" customFormat="1">
      <c r="A116" s="13"/>
      <c r="B116" s="224"/>
      <c r="C116" s="225"/>
      <c r="D116" s="226" t="s">
        <v>178</v>
      </c>
      <c r="E116" s="227" t="s">
        <v>19</v>
      </c>
      <c r="F116" s="228" t="s">
        <v>1847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178</v>
      </c>
      <c r="AU116" s="234" t="s">
        <v>81</v>
      </c>
      <c r="AV116" s="13" t="s">
        <v>79</v>
      </c>
      <c r="AW116" s="13" t="s">
        <v>33</v>
      </c>
      <c r="AX116" s="13" t="s">
        <v>71</v>
      </c>
      <c r="AY116" s="234" t="s">
        <v>166</v>
      </c>
    </row>
    <row r="117" s="13" customFormat="1">
      <c r="A117" s="13"/>
      <c r="B117" s="224"/>
      <c r="C117" s="225"/>
      <c r="D117" s="226" t="s">
        <v>178</v>
      </c>
      <c r="E117" s="227" t="s">
        <v>19</v>
      </c>
      <c r="F117" s="228" t="s">
        <v>181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178</v>
      </c>
      <c r="AU117" s="234" t="s">
        <v>81</v>
      </c>
      <c r="AV117" s="13" t="s">
        <v>79</v>
      </c>
      <c r="AW117" s="13" t="s">
        <v>33</v>
      </c>
      <c r="AX117" s="13" t="s">
        <v>71</v>
      </c>
      <c r="AY117" s="234" t="s">
        <v>166</v>
      </c>
    </row>
    <row r="118" s="13" customFormat="1">
      <c r="A118" s="13"/>
      <c r="B118" s="224"/>
      <c r="C118" s="225"/>
      <c r="D118" s="226" t="s">
        <v>178</v>
      </c>
      <c r="E118" s="227" t="s">
        <v>19</v>
      </c>
      <c r="F118" s="228" t="s">
        <v>1848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178</v>
      </c>
      <c r="AU118" s="234" t="s">
        <v>81</v>
      </c>
      <c r="AV118" s="13" t="s">
        <v>79</v>
      </c>
      <c r="AW118" s="13" t="s">
        <v>33</v>
      </c>
      <c r="AX118" s="13" t="s">
        <v>71</v>
      </c>
      <c r="AY118" s="234" t="s">
        <v>166</v>
      </c>
    </row>
    <row r="119" s="13" customFormat="1">
      <c r="A119" s="13"/>
      <c r="B119" s="224"/>
      <c r="C119" s="225"/>
      <c r="D119" s="226" t="s">
        <v>178</v>
      </c>
      <c r="E119" s="227" t="s">
        <v>19</v>
      </c>
      <c r="F119" s="228" t="s">
        <v>1849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178</v>
      </c>
      <c r="AU119" s="234" t="s">
        <v>81</v>
      </c>
      <c r="AV119" s="13" t="s">
        <v>79</v>
      </c>
      <c r="AW119" s="13" t="s">
        <v>33</v>
      </c>
      <c r="AX119" s="13" t="s">
        <v>71</v>
      </c>
      <c r="AY119" s="234" t="s">
        <v>166</v>
      </c>
    </row>
    <row r="120" s="13" customFormat="1">
      <c r="A120" s="13"/>
      <c r="B120" s="224"/>
      <c r="C120" s="225"/>
      <c r="D120" s="226" t="s">
        <v>178</v>
      </c>
      <c r="E120" s="227" t="s">
        <v>19</v>
      </c>
      <c r="F120" s="228" t="s">
        <v>1850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178</v>
      </c>
      <c r="AU120" s="234" t="s">
        <v>81</v>
      </c>
      <c r="AV120" s="13" t="s">
        <v>79</v>
      </c>
      <c r="AW120" s="13" t="s">
        <v>33</v>
      </c>
      <c r="AX120" s="13" t="s">
        <v>71</v>
      </c>
      <c r="AY120" s="234" t="s">
        <v>166</v>
      </c>
    </row>
    <row r="121" s="13" customFormat="1">
      <c r="A121" s="13"/>
      <c r="B121" s="224"/>
      <c r="C121" s="225"/>
      <c r="D121" s="226" t="s">
        <v>178</v>
      </c>
      <c r="E121" s="227" t="s">
        <v>19</v>
      </c>
      <c r="F121" s="228" t="s">
        <v>181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178</v>
      </c>
      <c r="AU121" s="234" t="s">
        <v>81</v>
      </c>
      <c r="AV121" s="13" t="s">
        <v>79</v>
      </c>
      <c r="AW121" s="13" t="s">
        <v>33</v>
      </c>
      <c r="AX121" s="13" t="s">
        <v>71</v>
      </c>
      <c r="AY121" s="234" t="s">
        <v>166</v>
      </c>
    </row>
    <row r="122" s="13" customFormat="1">
      <c r="A122" s="13"/>
      <c r="B122" s="224"/>
      <c r="C122" s="225"/>
      <c r="D122" s="226" t="s">
        <v>178</v>
      </c>
      <c r="E122" s="227" t="s">
        <v>19</v>
      </c>
      <c r="F122" s="228" t="s">
        <v>1851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178</v>
      </c>
      <c r="AU122" s="234" t="s">
        <v>81</v>
      </c>
      <c r="AV122" s="13" t="s">
        <v>79</v>
      </c>
      <c r="AW122" s="13" t="s">
        <v>33</v>
      </c>
      <c r="AX122" s="13" t="s">
        <v>71</v>
      </c>
      <c r="AY122" s="234" t="s">
        <v>166</v>
      </c>
    </row>
    <row r="123" s="14" customFormat="1">
      <c r="A123" s="14"/>
      <c r="B123" s="235"/>
      <c r="C123" s="236"/>
      <c r="D123" s="226" t="s">
        <v>178</v>
      </c>
      <c r="E123" s="237" t="s">
        <v>19</v>
      </c>
      <c r="F123" s="238" t="s">
        <v>1860</v>
      </c>
      <c r="G123" s="236"/>
      <c r="H123" s="239">
        <v>19.32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178</v>
      </c>
      <c r="AU123" s="245" t="s">
        <v>81</v>
      </c>
      <c r="AV123" s="14" t="s">
        <v>81</v>
      </c>
      <c r="AW123" s="14" t="s">
        <v>33</v>
      </c>
      <c r="AX123" s="14" t="s">
        <v>71</v>
      </c>
      <c r="AY123" s="245" t="s">
        <v>166</v>
      </c>
    </row>
    <row r="124" s="15" customFormat="1">
      <c r="A124" s="15"/>
      <c r="B124" s="246"/>
      <c r="C124" s="247"/>
      <c r="D124" s="226" t="s">
        <v>178</v>
      </c>
      <c r="E124" s="248" t="s">
        <v>19</v>
      </c>
      <c r="F124" s="249" t="s">
        <v>183</v>
      </c>
      <c r="G124" s="247"/>
      <c r="H124" s="250">
        <v>19.32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178</v>
      </c>
      <c r="AU124" s="256" t="s">
        <v>81</v>
      </c>
      <c r="AV124" s="15" t="s">
        <v>175</v>
      </c>
      <c r="AW124" s="15" t="s">
        <v>33</v>
      </c>
      <c r="AX124" s="15" t="s">
        <v>79</v>
      </c>
      <c r="AY124" s="256" t="s">
        <v>166</v>
      </c>
    </row>
    <row r="125" s="2" customFormat="1" ht="24.15" customHeight="1">
      <c r="A125" s="40"/>
      <c r="B125" s="41"/>
      <c r="C125" s="206" t="s">
        <v>175</v>
      </c>
      <c r="D125" s="206" t="s">
        <v>170</v>
      </c>
      <c r="E125" s="207" t="s">
        <v>1861</v>
      </c>
      <c r="F125" s="208" t="s">
        <v>1862</v>
      </c>
      <c r="G125" s="209" t="s">
        <v>173</v>
      </c>
      <c r="H125" s="210">
        <v>28.98</v>
      </c>
      <c r="I125" s="211"/>
      <c r="J125" s="212">
        <f>ROUND(I125*H125,2)</f>
        <v>0</v>
      </c>
      <c r="K125" s="208" t="s">
        <v>174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175</v>
      </c>
      <c r="AT125" s="217" t="s">
        <v>170</v>
      </c>
      <c r="AU125" s="217" t="s">
        <v>81</v>
      </c>
      <c r="AY125" s="19" t="s">
        <v>166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175</v>
      </c>
      <c r="BM125" s="217" t="s">
        <v>200</v>
      </c>
    </row>
    <row r="126" s="2" customFormat="1">
      <c r="A126" s="40"/>
      <c r="B126" s="41"/>
      <c r="C126" s="42"/>
      <c r="D126" s="219" t="s">
        <v>176</v>
      </c>
      <c r="E126" s="42"/>
      <c r="F126" s="220" t="s">
        <v>1863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176</v>
      </c>
      <c r="AU126" s="19" t="s">
        <v>81</v>
      </c>
    </row>
    <row r="127" s="13" customFormat="1">
      <c r="A127" s="13"/>
      <c r="B127" s="224"/>
      <c r="C127" s="225"/>
      <c r="D127" s="226" t="s">
        <v>178</v>
      </c>
      <c r="E127" s="227" t="s">
        <v>19</v>
      </c>
      <c r="F127" s="228" t="s">
        <v>1847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178</v>
      </c>
      <c r="AU127" s="234" t="s">
        <v>81</v>
      </c>
      <c r="AV127" s="13" t="s">
        <v>79</v>
      </c>
      <c r="AW127" s="13" t="s">
        <v>33</v>
      </c>
      <c r="AX127" s="13" t="s">
        <v>71</v>
      </c>
      <c r="AY127" s="234" t="s">
        <v>166</v>
      </c>
    </row>
    <row r="128" s="13" customFormat="1">
      <c r="A128" s="13"/>
      <c r="B128" s="224"/>
      <c r="C128" s="225"/>
      <c r="D128" s="226" t="s">
        <v>178</v>
      </c>
      <c r="E128" s="227" t="s">
        <v>19</v>
      </c>
      <c r="F128" s="228" t="s">
        <v>181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178</v>
      </c>
      <c r="AU128" s="234" t="s">
        <v>81</v>
      </c>
      <c r="AV128" s="13" t="s">
        <v>79</v>
      </c>
      <c r="AW128" s="13" t="s">
        <v>33</v>
      </c>
      <c r="AX128" s="13" t="s">
        <v>71</v>
      </c>
      <c r="AY128" s="234" t="s">
        <v>166</v>
      </c>
    </row>
    <row r="129" s="13" customFormat="1">
      <c r="A129" s="13"/>
      <c r="B129" s="224"/>
      <c r="C129" s="225"/>
      <c r="D129" s="226" t="s">
        <v>178</v>
      </c>
      <c r="E129" s="227" t="s">
        <v>19</v>
      </c>
      <c r="F129" s="228" t="s">
        <v>1848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178</v>
      </c>
      <c r="AU129" s="234" t="s">
        <v>81</v>
      </c>
      <c r="AV129" s="13" t="s">
        <v>79</v>
      </c>
      <c r="AW129" s="13" t="s">
        <v>33</v>
      </c>
      <c r="AX129" s="13" t="s">
        <v>71</v>
      </c>
      <c r="AY129" s="234" t="s">
        <v>166</v>
      </c>
    </row>
    <row r="130" s="13" customFormat="1">
      <c r="A130" s="13"/>
      <c r="B130" s="224"/>
      <c r="C130" s="225"/>
      <c r="D130" s="226" t="s">
        <v>178</v>
      </c>
      <c r="E130" s="227" t="s">
        <v>19</v>
      </c>
      <c r="F130" s="228" t="s">
        <v>1849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178</v>
      </c>
      <c r="AU130" s="234" t="s">
        <v>81</v>
      </c>
      <c r="AV130" s="13" t="s">
        <v>79</v>
      </c>
      <c r="AW130" s="13" t="s">
        <v>33</v>
      </c>
      <c r="AX130" s="13" t="s">
        <v>71</v>
      </c>
      <c r="AY130" s="234" t="s">
        <v>166</v>
      </c>
    </row>
    <row r="131" s="13" customFormat="1">
      <c r="A131" s="13"/>
      <c r="B131" s="224"/>
      <c r="C131" s="225"/>
      <c r="D131" s="226" t="s">
        <v>178</v>
      </c>
      <c r="E131" s="227" t="s">
        <v>19</v>
      </c>
      <c r="F131" s="228" t="s">
        <v>1850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178</v>
      </c>
      <c r="AU131" s="234" t="s">
        <v>81</v>
      </c>
      <c r="AV131" s="13" t="s">
        <v>79</v>
      </c>
      <c r="AW131" s="13" t="s">
        <v>33</v>
      </c>
      <c r="AX131" s="13" t="s">
        <v>71</v>
      </c>
      <c r="AY131" s="234" t="s">
        <v>166</v>
      </c>
    </row>
    <row r="132" s="13" customFormat="1">
      <c r="A132" s="13"/>
      <c r="B132" s="224"/>
      <c r="C132" s="225"/>
      <c r="D132" s="226" t="s">
        <v>178</v>
      </c>
      <c r="E132" s="227" t="s">
        <v>19</v>
      </c>
      <c r="F132" s="228" t="s">
        <v>181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178</v>
      </c>
      <c r="AU132" s="234" t="s">
        <v>81</v>
      </c>
      <c r="AV132" s="13" t="s">
        <v>79</v>
      </c>
      <c r="AW132" s="13" t="s">
        <v>33</v>
      </c>
      <c r="AX132" s="13" t="s">
        <v>71</v>
      </c>
      <c r="AY132" s="234" t="s">
        <v>166</v>
      </c>
    </row>
    <row r="133" s="13" customFormat="1">
      <c r="A133" s="13"/>
      <c r="B133" s="224"/>
      <c r="C133" s="225"/>
      <c r="D133" s="226" t="s">
        <v>178</v>
      </c>
      <c r="E133" s="227" t="s">
        <v>19</v>
      </c>
      <c r="F133" s="228" t="s">
        <v>1851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178</v>
      </c>
      <c r="AU133" s="234" t="s">
        <v>81</v>
      </c>
      <c r="AV133" s="13" t="s">
        <v>79</v>
      </c>
      <c r="AW133" s="13" t="s">
        <v>33</v>
      </c>
      <c r="AX133" s="13" t="s">
        <v>71</v>
      </c>
      <c r="AY133" s="234" t="s">
        <v>166</v>
      </c>
    </row>
    <row r="134" s="14" customFormat="1">
      <c r="A134" s="14"/>
      <c r="B134" s="235"/>
      <c r="C134" s="236"/>
      <c r="D134" s="226" t="s">
        <v>178</v>
      </c>
      <c r="E134" s="237" t="s">
        <v>19</v>
      </c>
      <c r="F134" s="238" t="s">
        <v>1864</v>
      </c>
      <c r="G134" s="236"/>
      <c r="H134" s="239">
        <v>28.98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178</v>
      </c>
      <c r="AU134" s="245" t="s">
        <v>81</v>
      </c>
      <c r="AV134" s="14" t="s">
        <v>81</v>
      </c>
      <c r="AW134" s="14" t="s">
        <v>33</v>
      </c>
      <c r="AX134" s="14" t="s">
        <v>71</v>
      </c>
      <c r="AY134" s="245" t="s">
        <v>166</v>
      </c>
    </row>
    <row r="135" s="15" customFormat="1">
      <c r="A135" s="15"/>
      <c r="B135" s="246"/>
      <c r="C135" s="247"/>
      <c r="D135" s="226" t="s">
        <v>178</v>
      </c>
      <c r="E135" s="248" t="s">
        <v>19</v>
      </c>
      <c r="F135" s="249" t="s">
        <v>183</v>
      </c>
      <c r="G135" s="247"/>
      <c r="H135" s="250">
        <v>28.98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178</v>
      </c>
      <c r="AU135" s="256" t="s">
        <v>81</v>
      </c>
      <c r="AV135" s="15" t="s">
        <v>175</v>
      </c>
      <c r="AW135" s="15" t="s">
        <v>33</v>
      </c>
      <c r="AX135" s="15" t="s">
        <v>79</v>
      </c>
      <c r="AY135" s="256" t="s">
        <v>166</v>
      </c>
    </row>
    <row r="136" s="2" customFormat="1" ht="37.8" customHeight="1">
      <c r="A136" s="40"/>
      <c r="B136" s="41"/>
      <c r="C136" s="206" t="s">
        <v>203</v>
      </c>
      <c r="D136" s="206" t="s">
        <v>170</v>
      </c>
      <c r="E136" s="207" t="s">
        <v>1865</v>
      </c>
      <c r="F136" s="208" t="s">
        <v>1866</v>
      </c>
      <c r="G136" s="209" t="s">
        <v>173</v>
      </c>
      <c r="H136" s="210">
        <v>100.112</v>
      </c>
      <c r="I136" s="211"/>
      <c r="J136" s="212">
        <f>ROUND(I136*H136,2)</f>
        <v>0</v>
      </c>
      <c r="K136" s="208" t="s">
        <v>174</v>
      </c>
      <c r="L136" s="46"/>
      <c r="M136" s="213" t="s">
        <v>19</v>
      </c>
      <c r="N136" s="214" t="s">
        <v>42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175</v>
      </c>
      <c r="AT136" s="217" t="s">
        <v>170</v>
      </c>
      <c r="AU136" s="217" t="s">
        <v>81</v>
      </c>
      <c r="AY136" s="19" t="s">
        <v>166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79</v>
      </c>
      <c r="BK136" s="218">
        <f>ROUND(I136*H136,2)</f>
        <v>0</v>
      </c>
      <c r="BL136" s="19" t="s">
        <v>175</v>
      </c>
      <c r="BM136" s="217" t="s">
        <v>206</v>
      </c>
    </row>
    <row r="137" s="2" customFormat="1">
      <c r="A137" s="40"/>
      <c r="B137" s="41"/>
      <c r="C137" s="42"/>
      <c r="D137" s="219" t="s">
        <v>176</v>
      </c>
      <c r="E137" s="42"/>
      <c r="F137" s="220" t="s">
        <v>1867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176</v>
      </c>
      <c r="AU137" s="19" t="s">
        <v>81</v>
      </c>
    </row>
    <row r="138" s="13" customFormat="1">
      <c r="A138" s="13"/>
      <c r="B138" s="224"/>
      <c r="C138" s="225"/>
      <c r="D138" s="226" t="s">
        <v>178</v>
      </c>
      <c r="E138" s="227" t="s">
        <v>19</v>
      </c>
      <c r="F138" s="228" t="s">
        <v>1868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178</v>
      </c>
      <c r="AU138" s="234" t="s">
        <v>81</v>
      </c>
      <c r="AV138" s="13" t="s">
        <v>79</v>
      </c>
      <c r="AW138" s="13" t="s">
        <v>33</v>
      </c>
      <c r="AX138" s="13" t="s">
        <v>71</v>
      </c>
      <c r="AY138" s="234" t="s">
        <v>166</v>
      </c>
    </row>
    <row r="139" s="13" customFormat="1">
      <c r="A139" s="13"/>
      <c r="B139" s="224"/>
      <c r="C139" s="225"/>
      <c r="D139" s="226" t="s">
        <v>178</v>
      </c>
      <c r="E139" s="227" t="s">
        <v>19</v>
      </c>
      <c r="F139" s="228" t="s">
        <v>181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178</v>
      </c>
      <c r="AU139" s="234" t="s">
        <v>81</v>
      </c>
      <c r="AV139" s="13" t="s">
        <v>79</v>
      </c>
      <c r="AW139" s="13" t="s">
        <v>33</v>
      </c>
      <c r="AX139" s="13" t="s">
        <v>71</v>
      </c>
      <c r="AY139" s="234" t="s">
        <v>166</v>
      </c>
    </row>
    <row r="140" s="13" customFormat="1">
      <c r="A140" s="13"/>
      <c r="B140" s="224"/>
      <c r="C140" s="225"/>
      <c r="D140" s="226" t="s">
        <v>178</v>
      </c>
      <c r="E140" s="227" t="s">
        <v>19</v>
      </c>
      <c r="F140" s="228" t="s">
        <v>1869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178</v>
      </c>
      <c r="AU140" s="234" t="s">
        <v>81</v>
      </c>
      <c r="AV140" s="13" t="s">
        <v>79</v>
      </c>
      <c r="AW140" s="13" t="s">
        <v>33</v>
      </c>
      <c r="AX140" s="13" t="s">
        <v>71</v>
      </c>
      <c r="AY140" s="234" t="s">
        <v>166</v>
      </c>
    </row>
    <row r="141" s="14" customFormat="1">
      <c r="A141" s="14"/>
      <c r="B141" s="235"/>
      <c r="C141" s="236"/>
      <c r="D141" s="226" t="s">
        <v>178</v>
      </c>
      <c r="E141" s="237" t="s">
        <v>19</v>
      </c>
      <c r="F141" s="238" t="s">
        <v>1870</v>
      </c>
      <c r="G141" s="236"/>
      <c r="H141" s="239">
        <v>48.299999999999997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178</v>
      </c>
      <c r="AU141" s="245" t="s">
        <v>81</v>
      </c>
      <c r="AV141" s="14" t="s">
        <v>81</v>
      </c>
      <c r="AW141" s="14" t="s">
        <v>33</v>
      </c>
      <c r="AX141" s="14" t="s">
        <v>71</v>
      </c>
      <c r="AY141" s="245" t="s">
        <v>166</v>
      </c>
    </row>
    <row r="142" s="14" customFormat="1">
      <c r="A142" s="14"/>
      <c r="B142" s="235"/>
      <c r="C142" s="236"/>
      <c r="D142" s="226" t="s">
        <v>178</v>
      </c>
      <c r="E142" s="237" t="s">
        <v>19</v>
      </c>
      <c r="F142" s="238" t="s">
        <v>1871</v>
      </c>
      <c r="G142" s="236"/>
      <c r="H142" s="239">
        <v>2.9399999999999999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178</v>
      </c>
      <c r="AU142" s="245" t="s">
        <v>81</v>
      </c>
      <c r="AV142" s="14" t="s">
        <v>81</v>
      </c>
      <c r="AW142" s="14" t="s">
        <v>33</v>
      </c>
      <c r="AX142" s="14" t="s">
        <v>71</v>
      </c>
      <c r="AY142" s="245" t="s">
        <v>166</v>
      </c>
    </row>
    <row r="143" s="16" customFormat="1">
      <c r="A143" s="16"/>
      <c r="B143" s="267"/>
      <c r="C143" s="268"/>
      <c r="D143" s="226" t="s">
        <v>178</v>
      </c>
      <c r="E143" s="269" t="s">
        <v>19</v>
      </c>
      <c r="F143" s="270" t="s">
        <v>466</v>
      </c>
      <c r="G143" s="268"/>
      <c r="H143" s="271">
        <v>51.239999999999995</v>
      </c>
      <c r="I143" s="272"/>
      <c r="J143" s="268"/>
      <c r="K143" s="268"/>
      <c r="L143" s="273"/>
      <c r="M143" s="274"/>
      <c r="N143" s="275"/>
      <c r="O143" s="275"/>
      <c r="P143" s="275"/>
      <c r="Q143" s="275"/>
      <c r="R143" s="275"/>
      <c r="S143" s="275"/>
      <c r="T143" s="27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7" t="s">
        <v>178</v>
      </c>
      <c r="AU143" s="277" t="s">
        <v>81</v>
      </c>
      <c r="AV143" s="16" t="s">
        <v>188</v>
      </c>
      <c r="AW143" s="16" t="s">
        <v>33</v>
      </c>
      <c r="AX143" s="16" t="s">
        <v>71</v>
      </c>
      <c r="AY143" s="277" t="s">
        <v>166</v>
      </c>
    </row>
    <row r="144" s="13" customFormat="1">
      <c r="A144" s="13"/>
      <c r="B144" s="224"/>
      <c r="C144" s="225"/>
      <c r="D144" s="226" t="s">
        <v>178</v>
      </c>
      <c r="E144" s="227" t="s">
        <v>19</v>
      </c>
      <c r="F144" s="228" t="s">
        <v>1872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178</v>
      </c>
      <c r="AU144" s="234" t="s">
        <v>81</v>
      </c>
      <c r="AV144" s="13" t="s">
        <v>79</v>
      </c>
      <c r="AW144" s="13" t="s">
        <v>33</v>
      </c>
      <c r="AX144" s="13" t="s">
        <v>71</v>
      </c>
      <c r="AY144" s="234" t="s">
        <v>166</v>
      </c>
    </row>
    <row r="145" s="14" customFormat="1">
      <c r="A145" s="14"/>
      <c r="B145" s="235"/>
      <c r="C145" s="236"/>
      <c r="D145" s="226" t="s">
        <v>178</v>
      </c>
      <c r="E145" s="237" t="s">
        <v>19</v>
      </c>
      <c r="F145" s="238" t="s">
        <v>1873</v>
      </c>
      <c r="G145" s="236"/>
      <c r="H145" s="239">
        <v>48.872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178</v>
      </c>
      <c r="AU145" s="245" t="s">
        <v>81</v>
      </c>
      <c r="AV145" s="14" t="s">
        <v>81</v>
      </c>
      <c r="AW145" s="14" t="s">
        <v>33</v>
      </c>
      <c r="AX145" s="14" t="s">
        <v>71</v>
      </c>
      <c r="AY145" s="245" t="s">
        <v>166</v>
      </c>
    </row>
    <row r="146" s="16" customFormat="1">
      <c r="A146" s="16"/>
      <c r="B146" s="267"/>
      <c r="C146" s="268"/>
      <c r="D146" s="226" t="s">
        <v>178</v>
      </c>
      <c r="E146" s="269" t="s">
        <v>19</v>
      </c>
      <c r="F146" s="270" t="s">
        <v>466</v>
      </c>
      <c r="G146" s="268"/>
      <c r="H146" s="271">
        <v>48.872</v>
      </c>
      <c r="I146" s="272"/>
      <c r="J146" s="268"/>
      <c r="K146" s="268"/>
      <c r="L146" s="273"/>
      <c r="M146" s="274"/>
      <c r="N146" s="275"/>
      <c r="O146" s="275"/>
      <c r="P146" s="275"/>
      <c r="Q146" s="275"/>
      <c r="R146" s="275"/>
      <c r="S146" s="275"/>
      <c r="T146" s="27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7" t="s">
        <v>178</v>
      </c>
      <c r="AU146" s="277" t="s">
        <v>81</v>
      </c>
      <c r="AV146" s="16" t="s">
        <v>188</v>
      </c>
      <c r="AW146" s="16" t="s">
        <v>33</v>
      </c>
      <c r="AX146" s="16" t="s">
        <v>71</v>
      </c>
      <c r="AY146" s="277" t="s">
        <v>166</v>
      </c>
    </row>
    <row r="147" s="15" customFormat="1">
      <c r="A147" s="15"/>
      <c r="B147" s="246"/>
      <c r="C147" s="247"/>
      <c r="D147" s="226" t="s">
        <v>178</v>
      </c>
      <c r="E147" s="248" t="s">
        <v>19</v>
      </c>
      <c r="F147" s="249" t="s">
        <v>183</v>
      </c>
      <c r="G147" s="247"/>
      <c r="H147" s="250">
        <v>100.112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178</v>
      </c>
      <c r="AU147" s="256" t="s">
        <v>81</v>
      </c>
      <c r="AV147" s="15" t="s">
        <v>175</v>
      </c>
      <c r="AW147" s="15" t="s">
        <v>33</v>
      </c>
      <c r="AX147" s="15" t="s">
        <v>79</v>
      </c>
      <c r="AY147" s="256" t="s">
        <v>166</v>
      </c>
    </row>
    <row r="148" s="2" customFormat="1" ht="37.8" customHeight="1">
      <c r="A148" s="40"/>
      <c r="B148" s="41"/>
      <c r="C148" s="206" t="s">
        <v>191</v>
      </c>
      <c r="D148" s="206" t="s">
        <v>170</v>
      </c>
      <c r="E148" s="207" t="s">
        <v>221</v>
      </c>
      <c r="F148" s="208" t="s">
        <v>222</v>
      </c>
      <c r="G148" s="209" t="s">
        <v>173</v>
      </c>
      <c r="H148" s="210">
        <v>2.3679999999999999</v>
      </c>
      <c r="I148" s="211"/>
      <c r="J148" s="212">
        <f>ROUND(I148*H148,2)</f>
        <v>0</v>
      </c>
      <c r="K148" s="208" t="s">
        <v>174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175</v>
      </c>
      <c r="AT148" s="217" t="s">
        <v>170</v>
      </c>
      <c r="AU148" s="217" t="s">
        <v>81</v>
      </c>
      <c r="AY148" s="19" t="s">
        <v>166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175</v>
      </c>
      <c r="BM148" s="217" t="s">
        <v>212</v>
      </c>
    </row>
    <row r="149" s="2" customFormat="1">
      <c r="A149" s="40"/>
      <c r="B149" s="41"/>
      <c r="C149" s="42"/>
      <c r="D149" s="219" t="s">
        <v>176</v>
      </c>
      <c r="E149" s="42"/>
      <c r="F149" s="220" t="s">
        <v>223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176</v>
      </c>
      <c r="AU149" s="19" t="s">
        <v>81</v>
      </c>
    </row>
    <row r="150" s="13" customFormat="1">
      <c r="A150" s="13"/>
      <c r="B150" s="224"/>
      <c r="C150" s="225"/>
      <c r="D150" s="226" t="s">
        <v>178</v>
      </c>
      <c r="E150" s="227" t="s">
        <v>19</v>
      </c>
      <c r="F150" s="228" t="s">
        <v>1874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178</v>
      </c>
      <c r="AU150" s="234" t="s">
        <v>81</v>
      </c>
      <c r="AV150" s="13" t="s">
        <v>79</v>
      </c>
      <c r="AW150" s="13" t="s">
        <v>33</v>
      </c>
      <c r="AX150" s="13" t="s">
        <v>71</v>
      </c>
      <c r="AY150" s="234" t="s">
        <v>166</v>
      </c>
    </row>
    <row r="151" s="13" customFormat="1">
      <c r="A151" s="13"/>
      <c r="B151" s="224"/>
      <c r="C151" s="225"/>
      <c r="D151" s="226" t="s">
        <v>178</v>
      </c>
      <c r="E151" s="227" t="s">
        <v>19</v>
      </c>
      <c r="F151" s="228" t="s">
        <v>1875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178</v>
      </c>
      <c r="AU151" s="234" t="s">
        <v>81</v>
      </c>
      <c r="AV151" s="13" t="s">
        <v>79</v>
      </c>
      <c r="AW151" s="13" t="s">
        <v>33</v>
      </c>
      <c r="AX151" s="13" t="s">
        <v>71</v>
      </c>
      <c r="AY151" s="234" t="s">
        <v>166</v>
      </c>
    </row>
    <row r="152" s="13" customFormat="1">
      <c r="A152" s="13"/>
      <c r="B152" s="224"/>
      <c r="C152" s="225"/>
      <c r="D152" s="226" t="s">
        <v>178</v>
      </c>
      <c r="E152" s="227" t="s">
        <v>19</v>
      </c>
      <c r="F152" s="228" t="s">
        <v>181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178</v>
      </c>
      <c r="AU152" s="234" t="s">
        <v>81</v>
      </c>
      <c r="AV152" s="13" t="s">
        <v>79</v>
      </c>
      <c r="AW152" s="13" t="s">
        <v>33</v>
      </c>
      <c r="AX152" s="13" t="s">
        <v>71</v>
      </c>
      <c r="AY152" s="234" t="s">
        <v>166</v>
      </c>
    </row>
    <row r="153" s="14" customFormat="1">
      <c r="A153" s="14"/>
      <c r="B153" s="235"/>
      <c r="C153" s="236"/>
      <c r="D153" s="226" t="s">
        <v>178</v>
      </c>
      <c r="E153" s="237" t="s">
        <v>19</v>
      </c>
      <c r="F153" s="238" t="s">
        <v>1876</v>
      </c>
      <c r="G153" s="236"/>
      <c r="H153" s="239">
        <v>2.3679999999999999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178</v>
      </c>
      <c r="AU153" s="245" t="s">
        <v>81</v>
      </c>
      <c r="AV153" s="14" t="s">
        <v>81</v>
      </c>
      <c r="AW153" s="14" t="s">
        <v>33</v>
      </c>
      <c r="AX153" s="14" t="s">
        <v>71</v>
      </c>
      <c r="AY153" s="245" t="s">
        <v>166</v>
      </c>
    </row>
    <row r="154" s="15" customFormat="1">
      <c r="A154" s="15"/>
      <c r="B154" s="246"/>
      <c r="C154" s="247"/>
      <c r="D154" s="226" t="s">
        <v>178</v>
      </c>
      <c r="E154" s="248" t="s">
        <v>19</v>
      </c>
      <c r="F154" s="249" t="s">
        <v>183</v>
      </c>
      <c r="G154" s="247"/>
      <c r="H154" s="250">
        <v>2.3679999999999999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178</v>
      </c>
      <c r="AU154" s="256" t="s">
        <v>81</v>
      </c>
      <c r="AV154" s="15" t="s">
        <v>175</v>
      </c>
      <c r="AW154" s="15" t="s">
        <v>33</v>
      </c>
      <c r="AX154" s="15" t="s">
        <v>79</v>
      </c>
      <c r="AY154" s="256" t="s">
        <v>166</v>
      </c>
    </row>
    <row r="155" s="2" customFormat="1" ht="37.8" customHeight="1">
      <c r="A155" s="40"/>
      <c r="B155" s="41"/>
      <c r="C155" s="206" t="s">
        <v>215</v>
      </c>
      <c r="D155" s="206" t="s">
        <v>170</v>
      </c>
      <c r="E155" s="207" t="s">
        <v>227</v>
      </c>
      <c r="F155" s="208" t="s">
        <v>228</v>
      </c>
      <c r="G155" s="209" t="s">
        <v>173</v>
      </c>
      <c r="H155" s="210">
        <v>35.520000000000003</v>
      </c>
      <c r="I155" s="211"/>
      <c r="J155" s="212">
        <f>ROUND(I155*H155,2)</f>
        <v>0</v>
      </c>
      <c r="K155" s="208" t="s">
        <v>174</v>
      </c>
      <c r="L155" s="46"/>
      <c r="M155" s="213" t="s">
        <v>19</v>
      </c>
      <c r="N155" s="214" t="s">
        <v>42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175</v>
      </c>
      <c r="AT155" s="217" t="s">
        <v>170</v>
      </c>
      <c r="AU155" s="217" t="s">
        <v>81</v>
      </c>
      <c r="AY155" s="19" t="s">
        <v>166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79</v>
      </c>
      <c r="BK155" s="218">
        <f>ROUND(I155*H155,2)</f>
        <v>0</v>
      </c>
      <c r="BL155" s="19" t="s">
        <v>175</v>
      </c>
      <c r="BM155" s="217" t="s">
        <v>218</v>
      </c>
    </row>
    <row r="156" s="2" customFormat="1">
      <c r="A156" s="40"/>
      <c r="B156" s="41"/>
      <c r="C156" s="42"/>
      <c r="D156" s="219" t="s">
        <v>176</v>
      </c>
      <c r="E156" s="42"/>
      <c r="F156" s="220" t="s">
        <v>230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176</v>
      </c>
      <c r="AU156" s="19" t="s">
        <v>81</v>
      </c>
    </row>
    <row r="157" s="14" customFormat="1">
      <c r="A157" s="14"/>
      <c r="B157" s="235"/>
      <c r="C157" s="236"/>
      <c r="D157" s="226" t="s">
        <v>178</v>
      </c>
      <c r="E157" s="237" t="s">
        <v>19</v>
      </c>
      <c r="F157" s="238" t="s">
        <v>1877</v>
      </c>
      <c r="G157" s="236"/>
      <c r="H157" s="239">
        <v>35.520000000000003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178</v>
      </c>
      <c r="AU157" s="245" t="s">
        <v>81</v>
      </c>
      <c r="AV157" s="14" t="s">
        <v>81</v>
      </c>
      <c r="AW157" s="14" t="s">
        <v>33</v>
      </c>
      <c r="AX157" s="14" t="s">
        <v>71</v>
      </c>
      <c r="AY157" s="245" t="s">
        <v>166</v>
      </c>
    </row>
    <row r="158" s="15" customFormat="1">
      <c r="A158" s="15"/>
      <c r="B158" s="246"/>
      <c r="C158" s="247"/>
      <c r="D158" s="226" t="s">
        <v>178</v>
      </c>
      <c r="E158" s="248" t="s">
        <v>19</v>
      </c>
      <c r="F158" s="249" t="s">
        <v>183</v>
      </c>
      <c r="G158" s="247"/>
      <c r="H158" s="250">
        <v>35.520000000000003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178</v>
      </c>
      <c r="AU158" s="256" t="s">
        <v>81</v>
      </c>
      <c r="AV158" s="15" t="s">
        <v>175</v>
      </c>
      <c r="AW158" s="15" t="s">
        <v>33</v>
      </c>
      <c r="AX158" s="15" t="s">
        <v>79</v>
      </c>
      <c r="AY158" s="256" t="s">
        <v>166</v>
      </c>
    </row>
    <row r="159" s="2" customFormat="1" ht="16.5" customHeight="1">
      <c r="A159" s="40"/>
      <c r="B159" s="41"/>
      <c r="C159" s="206" t="s">
        <v>200</v>
      </c>
      <c r="D159" s="206" t="s">
        <v>170</v>
      </c>
      <c r="E159" s="207" t="s">
        <v>1878</v>
      </c>
      <c r="F159" s="208" t="s">
        <v>1879</v>
      </c>
      <c r="G159" s="209" t="s">
        <v>173</v>
      </c>
      <c r="H159" s="210">
        <v>53.607999999999997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42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175</v>
      </c>
      <c r="AT159" s="217" t="s">
        <v>170</v>
      </c>
      <c r="AU159" s="217" t="s">
        <v>81</v>
      </c>
      <c r="AY159" s="19" t="s">
        <v>166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79</v>
      </c>
      <c r="BK159" s="218">
        <f>ROUND(I159*H159,2)</f>
        <v>0</v>
      </c>
      <c r="BL159" s="19" t="s">
        <v>175</v>
      </c>
      <c r="BM159" s="217" t="s">
        <v>208</v>
      </c>
    </row>
    <row r="160" s="14" customFormat="1">
      <c r="A160" s="14"/>
      <c r="B160" s="235"/>
      <c r="C160" s="236"/>
      <c r="D160" s="226" t="s">
        <v>178</v>
      </c>
      <c r="E160" s="237" t="s">
        <v>19</v>
      </c>
      <c r="F160" s="238" t="s">
        <v>1880</v>
      </c>
      <c r="G160" s="236"/>
      <c r="H160" s="239">
        <v>51.240000000000002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178</v>
      </c>
      <c r="AU160" s="245" t="s">
        <v>81</v>
      </c>
      <c r="AV160" s="14" t="s">
        <v>81</v>
      </c>
      <c r="AW160" s="14" t="s">
        <v>33</v>
      </c>
      <c r="AX160" s="14" t="s">
        <v>71</v>
      </c>
      <c r="AY160" s="245" t="s">
        <v>166</v>
      </c>
    </row>
    <row r="161" s="14" customFormat="1">
      <c r="A161" s="14"/>
      <c r="B161" s="235"/>
      <c r="C161" s="236"/>
      <c r="D161" s="226" t="s">
        <v>178</v>
      </c>
      <c r="E161" s="237" t="s">
        <v>19</v>
      </c>
      <c r="F161" s="238" t="s">
        <v>1881</v>
      </c>
      <c r="G161" s="236"/>
      <c r="H161" s="239">
        <v>2.3679999999999999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178</v>
      </c>
      <c r="AU161" s="245" t="s">
        <v>81</v>
      </c>
      <c r="AV161" s="14" t="s">
        <v>81</v>
      </c>
      <c r="AW161" s="14" t="s">
        <v>33</v>
      </c>
      <c r="AX161" s="14" t="s">
        <v>71</v>
      </c>
      <c r="AY161" s="245" t="s">
        <v>166</v>
      </c>
    </row>
    <row r="162" s="15" customFormat="1">
      <c r="A162" s="15"/>
      <c r="B162" s="246"/>
      <c r="C162" s="247"/>
      <c r="D162" s="226" t="s">
        <v>178</v>
      </c>
      <c r="E162" s="248" t="s">
        <v>19</v>
      </c>
      <c r="F162" s="249" t="s">
        <v>183</v>
      </c>
      <c r="G162" s="247"/>
      <c r="H162" s="250">
        <v>53.608000000000004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178</v>
      </c>
      <c r="AU162" s="256" t="s">
        <v>81</v>
      </c>
      <c r="AV162" s="15" t="s">
        <v>175</v>
      </c>
      <c r="AW162" s="15" t="s">
        <v>33</v>
      </c>
      <c r="AX162" s="15" t="s">
        <v>79</v>
      </c>
      <c r="AY162" s="256" t="s">
        <v>166</v>
      </c>
    </row>
    <row r="163" s="2" customFormat="1" ht="24.15" customHeight="1">
      <c r="A163" s="40"/>
      <c r="B163" s="41"/>
      <c r="C163" s="206" t="s">
        <v>226</v>
      </c>
      <c r="D163" s="206" t="s">
        <v>170</v>
      </c>
      <c r="E163" s="207" t="s">
        <v>241</v>
      </c>
      <c r="F163" s="208" t="s">
        <v>242</v>
      </c>
      <c r="G163" s="209" t="s">
        <v>243</v>
      </c>
      <c r="H163" s="210">
        <v>4.7359999999999998</v>
      </c>
      <c r="I163" s="211"/>
      <c r="J163" s="212">
        <f>ROUND(I163*H163,2)</f>
        <v>0</v>
      </c>
      <c r="K163" s="208" t="s">
        <v>174</v>
      </c>
      <c r="L163" s="46"/>
      <c r="M163" s="213" t="s">
        <v>19</v>
      </c>
      <c r="N163" s="214" t="s">
        <v>42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175</v>
      </c>
      <c r="AT163" s="217" t="s">
        <v>170</v>
      </c>
      <c r="AU163" s="217" t="s">
        <v>81</v>
      </c>
      <c r="AY163" s="19" t="s">
        <v>166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79</v>
      </c>
      <c r="BK163" s="218">
        <f>ROUND(I163*H163,2)</f>
        <v>0</v>
      </c>
      <c r="BL163" s="19" t="s">
        <v>175</v>
      </c>
      <c r="BM163" s="217" t="s">
        <v>229</v>
      </c>
    </row>
    <row r="164" s="2" customFormat="1">
      <c r="A164" s="40"/>
      <c r="B164" s="41"/>
      <c r="C164" s="42"/>
      <c r="D164" s="219" t="s">
        <v>176</v>
      </c>
      <c r="E164" s="42"/>
      <c r="F164" s="220" t="s">
        <v>245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176</v>
      </c>
      <c r="AU164" s="19" t="s">
        <v>81</v>
      </c>
    </row>
    <row r="165" s="14" customFormat="1">
      <c r="A165" s="14"/>
      <c r="B165" s="235"/>
      <c r="C165" s="236"/>
      <c r="D165" s="226" t="s">
        <v>178</v>
      </c>
      <c r="E165" s="237" t="s">
        <v>19</v>
      </c>
      <c r="F165" s="238" t="s">
        <v>1882</v>
      </c>
      <c r="G165" s="236"/>
      <c r="H165" s="239">
        <v>4.7359999999999998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178</v>
      </c>
      <c r="AU165" s="245" t="s">
        <v>81</v>
      </c>
      <c r="AV165" s="14" t="s">
        <v>81</v>
      </c>
      <c r="AW165" s="14" t="s">
        <v>33</v>
      </c>
      <c r="AX165" s="14" t="s">
        <v>71</v>
      </c>
      <c r="AY165" s="245" t="s">
        <v>166</v>
      </c>
    </row>
    <row r="166" s="15" customFormat="1">
      <c r="A166" s="15"/>
      <c r="B166" s="246"/>
      <c r="C166" s="247"/>
      <c r="D166" s="226" t="s">
        <v>178</v>
      </c>
      <c r="E166" s="248" t="s">
        <v>19</v>
      </c>
      <c r="F166" s="249" t="s">
        <v>183</v>
      </c>
      <c r="G166" s="247"/>
      <c r="H166" s="250">
        <v>4.7359999999999998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178</v>
      </c>
      <c r="AU166" s="256" t="s">
        <v>81</v>
      </c>
      <c r="AV166" s="15" t="s">
        <v>175</v>
      </c>
      <c r="AW166" s="15" t="s">
        <v>33</v>
      </c>
      <c r="AX166" s="15" t="s">
        <v>79</v>
      </c>
      <c r="AY166" s="256" t="s">
        <v>166</v>
      </c>
    </row>
    <row r="167" s="2" customFormat="1" ht="24.15" customHeight="1">
      <c r="A167" s="40"/>
      <c r="B167" s="41"/>
      <c r="C167" s="206" t="s">
        <v>206</v>
      </c>
      <c r="D167" s="206" t="s">
        <v>170</v>
      </c>
      <c r="E167" s="207" t="s">
        <v>247</v>
      </c>
      <c r="F167" s="208" t="s">
        <v>248</v>
      </c>
      <c r="G167" s="209" t="s">
        <v>173</v>
      </c>
      <c r="H167" s="210">
        <v>51.240000000000002</v>
      </c>
      <c r="I167" s="211"/>
      <c r="J167" s="212">
        <f>ROUND(I167*H167,2)</f>
        <v>0</v>
      </c>
      <c r="K167" s="208" t="s">
        <v>174</v>
      </c>
      <c r="L167" s="46"/>
      <c r="M167" s="213" t="s">
        <v>19</v>
      </c>
      <c r="N167" s="214" t="s">
        <v>42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175</v>
      </c>
      <c r="AT167" s="217" t="s">
        <v>170</v>
      </c>
      <c r="AU167" s="217" t="s">
        <v>81</v>
      </c>
      <c r="AY167" s="19" t="s">
        <v>166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79</v>
      </c>
      <c r="BK167" s="218">
        <f>ROUND(I167*H167,2)</f>
        <v>0</v>
      </c>
      <c r="BL167" s="19" t="s">
        <v>175</v>
      </c>
      <c r="BM167" s="217" t="s">
        <v>234</v>
      </c>
    </row>
    <row r="168" s="2" customFormat="1">
      <c r="A168" s="40"/>
      <c r="B168" s="41"/>
      <c r="C168" s="42"/>
      <c r="D168" s="219" t="s">
        <v>176</v>
      </c>
      <c r="E168" s="42"/>
      <c r="F168" s="220" t="s">
        <v>250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176</v>
      </c>
      <c r="AU168" s="19" t="s">
        <v>81</v>
      </c>
    </row>
    <row r="169" s="14" customFormat="1">
      <c r="A169" s="14"/>
      <c r="B169" s="235"/>
      <c r="C169" s="236"/>
      <c r="D169" s="226" t="s">
        <v>178</v>
      </c>
      <c r="E169" s="237" t="s">
        <v>19</v>
      </c>
      <c r="F169" s="238" t="s">
        <v>1883</v>
      </c>
      <c r="G169" s="236"/>
      <c r="H169" s="239">
        <v>51.240000000000002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178</v>
      </c>
      <c r="AU169" s="245" t="s">
        <v>81</v>
      </c>
      <c r="AV169" s="14" t="s">
        <v>81</v>
      </c>
      <c r="AW169" s="14" t="s">
        <v>33</v>
      </c>
      <c r="AX169" s="14" t="s">
        <v>71</v>
      </c>
      <c r="AY169" s="245" t="s">
        <v>166</v>
      </c>
    </row>
    <row r="170" s="15" customFormat="1">
      <c r="A170" s="15"/>
      <c r="B170" s="246"/>
      <c r="C170" s="247"/>
      <c r="D170" s="226" t="s">
        <v>178</v>
      </c>
      <c r="E170" s="248" t="s">
        <v>19</v>
      </c>
      <c r="F170" s="249" t="s">
        <v>183</v>
      </c>
      <c r="G170" s="247"/>
      <c r="H170" s="250">
        <v>51.240000000000002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178</v>
      </c>
      <c r="AU170" s="256" t="s">
        <v>81</v>
      </c>
      <c r="AV170" s="15" t="s">
        <v>175</v>
      </c>
      <c r="AW170" s="15" t="s">
        <v>33</v>
      </c>
      <c r="AX170" s="15" t="s">
        <v>79</v>
      </c>
      <c r="AY170" s="256" t="s">
        <v>166</v>
      </c>
    </row>
    <row r="171" s="2" customFormat="1" ht="16.5" customHeight="1">
      <c r="A171" s="40"/>
      <c r="B171" s="41"/>
      <c r="C171" s="206" t="s">
        <v>240</v>
      </c>
      <c r="D171" s="206" t="s">
        <v>170</v>
      </c>
      <c r="E171" s="207" t="s">
        <v>252</v>
      </c>
      <c r="F171" s="208" t="s">
        <v>253</v>
      </c>
      <c r="G171" s="209" t="s">
        <v>173</v>
      </c>
      <c r="H171" s="210">
        <v>48.872</v>
      </c>
      <c r="I171" s="211"/>
      <c r="J171" s="212">
        <f>ROUND(I171*H171,2)</f>
        <v>0</v>
      </c>
      <c r="K171" s="208" t="s">
        <v>19</v>
      </c>
      <c r="L171" s="46"/>
      <c r="M171" s="213" t="s">
        <v>19</v>
      </c>
      <c r="N171" s="214" t="s">
        <v>42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175</v>
      </c>
      <c r="AT171" s="217" t="s">
        <v>170</v>
      </c>
      <c r="AU171" s="217" t="s">
        <v>81</v>
      </c>
      <c r="AY171" s="19" t="s">
        <v>166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79</v>
      </c>
      <c r="BK171" s="218">
        <f>ROUND(I171*H171,2)</f>
        <v>0</v>
      </c>
      <c r="BL171" s="19" t="s">
        <v>175</v>
      </c>
      <c r="BM171" s="217" t="s">
        <v>244</v>
      </c>
    </row>
    <row r="172" s="13" customFormat="1">
      <c r="A172" s="13"/>
      <c r="B172" s="224"/>
      <c r="C172" s="225"/>
      <c r="D172" s="226" t="s">
        <v>178</v>
      </c>
      <c r="E172" s="227" t="s">
        <v>19</v>
      </c>
      <c r="F172" s="228" t="s">
        <v>1847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178</v>
      </c>
      <c r="AU172" s="234" t="s">
        <v>81</v>
      </c>
      <c r="AV172" s="13" t="s">
        <v>79</v>
      </c>
      <c r="AW172" s="13" t="s">
        <v>33</v>
      </c>
      <c r="AX172" s="13" t="s">
        <v>71</v>
      </c>
      <c r="AY172" s="234" t="s">
        <v>166</v>
      </c>
    </row>
    <row r="173" s="13" customFormat="1">
      <c r="A173" s="13"/>
      <c r="B173" s="224"/>
      <c r="C173" s="225"/>
      <c r="D173" s="226" t="s">
        <v>178</v>
      </c>
      <c r="E173" s="227" t="s">
        <v>19</v>
      </c>
      <c r="F173" s="228" t="s">
        <v>181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178</v>
      </c>
      <c r="AU173" s="234" t="s">
        <v>81</v>
      </c>
      <c r="AV173" s="13" t="s">
        <v>79</v>
      </c>
      <c r="AW173" s="13" t="s">
        <v>33</v>
      </c>
      <c r="AX173" s="13" t="s">
        <v>71</v>
      </c>
      <c r="AY173" s="234" t="s">
        <v>166</v>
      </c>
    </row>
    <row r="174" s="13" customFormat="1">
      <c r="A174" s="13"/>
      <c r="B174" s="224"/>
      <c r="C174" s="225"/>
      <c r="D174" s="226" t="s">
        <v>178</v>
      </c>
      <c r="E174" s="227" t="s">
        <v>19</v>
      </c>
      <c r="F174" s="228" t="s">
        <v>1884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178</v>
      </c>
      <c r="AU174" s="234" t="s">
        <v>81</v>
      </c>
      <c r="AV174" s="13" t="s">
        <v>79</v>
      </c>
      <c r="AW174" s="13" t="s">
        <v>33</v>
      </c>
      <c r="AX174" s="13" t="s">
        <v>71</v>
      </c>
      <c r="AY174" s="234" t="s">
        <v>166</v>
      </c>
    </row>
    <row r="175" s="13" customFormat="1">
      <c r="A175" s="13"/>
      <c r="B175" s="224"/>
      <c r="C175" s="225"/>
      <c r="D175" s="226" t="s">
        <v>178</v>
      </c>
      <c r="E175" s="227" t="s">
        <v>19</v>
      </c>
      <c r="F175" s="228" t="s">
        <v>1885</v>
      </c>
      <c r="G175" s="225"/>
      <c r="H175" s="227" t="s">
        <v>19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178</v>
      </c>
      <c r="AU175" s="234" t="s">
        <v>81</v>
      </c>
      <c r="AV175" s="13" t="s">
        <v>79</v>
      </c>
      <c r="AW175" s="13" t="s">
        <v>33</v>
      </c>
      <c r="AX175" s="13" t="s">
        <v>71</v>
      </c>
      <c r="AY175" s="234" t="s">
        <v>166</v>
      </c>
    </row>
    <row r="176" s="13" customFormat="1">
      <c r="A176" s="13"/>
      <c r="B176" s="224"/>
      <c r="C176" s="225"/>
      <c r="D176" s="226" t="s">
        <v>178</v>
      </c>
      <c r="E176" s="227" t="s">
        <v>19</v>
      </c>
      <c r="F176" s="228" t="s">
        <v>181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178</v>
      </c>
      <c r="AU176" s="234" t="s">
        <v>81</v>
      </c>
      <c r="AV176" s="13" t="s">
        <v>79</v>
      </c>
      <c r="AW176" s="13" t="s">
        <v>33</v>
      </c>
      <c r="AX176" s="13" t="s">
        <v>71</v>
      </c>
      <c r="AY176" s="234" t="s">
        <v>166</v>
      </c>
    </row>
    <row r="177" s="14" customFormat="1">
      <c r="A177" s="14"/>
      <c r="B177" s="235"/>
      <c r="C177" s="236"/>
      <c r="D177" s="226" t="s">
        <v>178</v>
      </c>
      <c r="E177" s="237" t="s">
        <v>19</v>
      </c>
      <c r="F177" s="238" t="s">
        <v>1886</v>
      </c>
      <c r="G177" s="236"/>
      <c r="H177" s="239">
        <v>48.479999999999997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178</v>
      </c>
      <c r="AU177" s="245" t="s">
        <v>81</v>
      </c>
      <c r="AV177" s="14" t="s">
        <v>81</v>
      </c>
      <c r="AW177" s="14" t="s">
        <v>33</v>
      </c>
      <c r="AX177" s="14" t="s">
        <v>71</v>
      </c>
      <c r="AY177" s="245" t="s">
        <v>166</v>
      </c>
    </row>
    <row r="178" s="14" customFormat="1">
      <c r="A178" s="14"/>
      <c r="B178" s="235"/>
      <c r="C178" s="236"/>
      <c r="D178" s="226" t="s">
        <v>178</v>
      </c>
      <c r="E178" s="237" t="s">
        <v>19</v>
      </c>
      <c r="F178" s="238" t="s">
        <v>1887</v>
      </c>
      <c r="G178" s="236"/>
      <c r="H178" s="239">
        <v>0.39200000000000002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178</v>
      </c>
      <c r="AU178" s="245" t="s">
        <v>81</v>
      </c>
      <c r="AV178" s="14" t="s">
        <v>81</v>
      </c>
      <c r="AW178" s="14" t="s">
        <v>33</v>
      </c>
      <c r="AX178" s="14" t="s">
        <v>71</v>
      </c>
      <c r="AY178" s="245" t="s">
        <v>166</v>
      </c>
    </row>
    <row r="179" s="15" customFormat="1">
      <c r="A179" s="15"/>
      <c r="B179" s="246"/>
      <c r="C179" s="247"/>
      <c r="D179" s="226" t="s">
        <v>178</v>
      </c>
      <c r="E179" s="248" t="s">
        <v>19</v>
      </c>
      <c r="F179" s="249" t="s">
        <v>183</v>
      </c>
      <c r="G179" s="247"/>
      <c r="H179" s="250">
        <v>48.872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178</v>
      </c>
      <c r="AU179" s="256" t="s">
        <v>81</v>
      </c>
      <c r="AV179" s="15" t="s">
        <v>175</v>
      </c>
      <c r="AW179" s="15" t="s">
        <v>33</v>
      </c>
      <c r="AX179" s="15" t="s">
        <v>79</v>
      </c>
      <c r="AY179" s="256" t="s">
        <v>166</v>
      </c>
    </row>
    <row r="180" s="2" customFormat="1" ht="37.8" customHeight="1">
      <c r="A180" s="40"/>
      <c r="B180" s="41"/>
      <c r="C180" s="206" t="s">
        <v>212</v>
      </c>
      <c r="D180" s="206" t="s">
        <v>170</v>
      </c>
      <c r="E180" s="207" t="s">
        <v>1888</v>
      </c>
      <c r="F180" s="208" t="s">
        <v>1889</v>
      </c>
      <c r="G180" s="209" t="s">
        <v>173</v>
      </c>
      <c r="H180" s="210">
        <v>3.96</v>
      </c>
      <c r="I180" s="211"/>
      <c r="J180" s="212">
        <f>ROUND(I180*H180,2)</f>
        <v>0</v>
      </c>
      <c r="K180" s="208" t="s">
        <v>174</v>
      </c>
      <c r="L180" s="46"/>
      <c r="M180" s="213" t="s">
        <v>19</v>
      </c>
      <c r="N180" s="214" t="s">
        <v>42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175</v>
      </c>
      <c r="AT180" s="217" t="s">
        <v>170</v>
      </c>
      <c r="AU180" s="217" t="s">
        <v>81</v>
      </c>
      <c r="AY180" s="19" t="s">
        <v>166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79</v>
      </c>
      <c r="BK180" s="218">
        <f>ROUND(I180*H180,2)</f>
        <v>0</v>
      </c>
      <c r="BL180" s="19" t="s">
        <v>175</v>
      </c>
      <c r="BM180" s="217" t="s">
        <v>249</v>
      </c>
    </row>
    <row r="181" s="2" customFormat="1">
      <c r="A181" s="40"/>
      <c r="B181" s="41"/>
      <c r="C181" s="42"/>
      <c r="D181" s="219" t="s">
        <v>176</v>
      </c>
      <c r="E181" s="42"/>
      <c r="F181" s="220" t="s">
        <v>1890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176</v>
      </c>
      <c r="AU181" s="19" t="s">
        <v>81</v>
      </c>
    </row>
    <row r="182" s="2" customFormat="1" ht="16.5" customHeight="1">
      <c r="A182" s="40"/>
      <c r="B182" s="41"/>
      <c r="C182" s="257" t="s">
        <v>168</v>
      </c>
      <c r="D182" s="257" t="s">
        <v>260</v>
      </c>
      <c r="E182" s="258" t="s">
        <v>1891</v>
      </c>
      <c r="F182" s="259" t="s">
        <v>1892</v>
      </c>
      <c r="G182" s="260" t="s">
        <v>243</v>
      </c>
      <c r="H182" s="261">
        <v>3.96</v>
      </c>
      <c r="I182" s="262"/>
      <c r="J182" s="263">
        <f>ROUND(I182*H182,2)</f>
        <v>0</v>
      </c>
      <c r="K182" s="259" t="s">
        <v>174</v>
      </c>
      <c r="L182" s="264"/>
      <c r="M182" s="265" t="s">
        <v>19</v>
      </c>
      <c r="N182" s="266" t="s">
        <v>42</v>
      </c>
      <c r="O182" s="86"/>
      <c r="P182" s="215">
        <f>O182*H182</f>
        <v>0</v>
      </c>
      <c r="Q182" s="215">
        <v>1</v>
      </c>
      <c r="R182" s="215">
        <f>Q182*H182</f>
        <v>3.96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200</v>
      </c>
      <c r="AT182" s="217" t="s">
        <v>260</v>
      </c>
      <c r="AU182" s="217" t="s">
        <v>81</v>
      </c>
      <c r="AY182" s="19" t="s">
        <v>166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79</v>
      </c>
      <c r="BK182" s="218">
        <f>ROUND(I182*H182,2)</f>
        <v>0</v>
      </c>
      <c r="BL182" s="19" t="s">
        <v>175</v>
      </c>
      <c r="BM182" s="217" t="s">
        <v>254</v>
      </c>
    </row>
    <row r="183" s="13" customFormat="1">
      <c r="A183" s="13"/>
      <c r="B183" s="224"/>
      <c r="C183" s="225"/>
      <c r="D183" s="226" t="s">
        <v>178</v>
      </c>
      <c r="E183" s="227" t="s">
        <v>19</v>
      </c>
      <c r="F183" s="228" t="s">
        <v>1847</v>
      </c>
      <c r="G183" s="225"/>
      <c r="H183" s="227" t="s">
        <v>19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178</v>
      </c>
      <c r="AU183" s="234" t="s">
        <v>81</v>
      </c>
      <c r="AV183" s="13" t="s">
        <v>79</v>
      </c>
      <c r="AW183" s="13" t="s">
        <v>33</v>
      </c>
      <c r="AX183" s="13" t="s">
        <v>71</v>
      </c>
      <c r="AY183" s="234" t="s">
        <v>166</v>
      </c>
    </row>
    <row r="184" s="13" customFormat="1">
      <c r="A184" s="13"/>
      <c r="B184" s="224"/>
      <c r="C184" s="225"/>
      <c r="D184" s="226" t="s">
        <v>178</v>
      </c>
      <c r="E184" s="227" t="s">
        <v>19</v>
      </c>
      <c r="F184" s="228" t="s">
        <v>181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178</v>
      </c>
      <c r="AU184" s="234" t="s">
        <v>81</v>
      </c>
      <c r="AV184" s="13" t="s">
        <v>79</v>
      </c>
      <c r="AW184" s="13" t="s">
        <v>33</v>
      </c>
      <c r="AX184" s="13" t="s">
        <v>71</v>
      </c>
      <c r="AY184" s="234" t="s">
        <v>166</v>
      </c>
    </row>
    <row r="185" s="13" customFormat="1">
      <c r="A185" s="13"/>
      <c r="B185" s="224"/>
      <c r="C185" s="225"/>
      <c r="D185" s="226" t="s">
        <v>178</v>
      </c>
      <c r="E185" s="227" t="s">
        <v>19</v>
      </c>
      <c r="F185" s="228" t="s">
        <v>1884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178</v>
      </c>
      <c r="AU185" s="234" t="s">
        <v>81</v>
      </c>
      <c r="AV185" s="13" t="s">
        <v>79</v>
      </c>
      <c r="AW185" s="13" t="s">
        <v>33</v>
      </c>
      <c r="AX185" s="13" t="s">
        <v>71</v>
      </c>
      <c r="AY185" s="234" t="s">
        <v>166</v>
      </c>
    </row>
    <row r="186" s="13" customFormat="1">
      <c r="A186" s="13"/>
      <c r="B186" s="224"/>
      <c r="C186" s="225"/>
      <c r="D186" s="226" t="s">
        <v>178</v>
      </c>
      <c r="E186" s="227" t="s">
        <v>19</v>
      </c>
      <c r="F186" s="228" t="s">
        <v>1893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178</v>
      </c>
      <c r="AU186" s="234" t="s">
        <v>81</v>
      </c>
      <c r="AV186" s="13" t="s">
        <v>79</v>
      </c>
      <c r="AW186" s="13" t="s">
        <v>33</v>
      </c>
      <c r="AX186" s="13" t="s">
        <v>71</v>
      </c>
      <c r="AY186" s="234" t="s">
        <v>166</v>
      </c>
    </row>
    <row r="187" s="13" customFormat="1">
      <c r="A187" s="13"/>
      <c r="B187" s="224"/>
      <c r="C187" s="225"/>
      <c r="D187" s="226" t="s">
        <v>178</v>
      </c>
      <c r="E187" s="227" t="s">
        <v>19</v>
      </c>
      <c r="F187" s="228" t="s">
        <v>181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178</v>
      </c>
      <c r="AU187" s="234" t="s">
        <v>81</v>
      </c>
      <c r="AV187" s="13" t="s">
        <v>79</v>
      </c>
      <c r="AW187" s="13" t="s">
        <v>33</v>
      </c>
      <c r="AX187" s="13" t="s">
        <v>71</v>
      </c>
      <c r="AY187" s="234" t="s">
        <v>166</v>
      </c>
    </row>
    <row r="188" s="14" customFormat="1">
      <c r="A188" s="14"/>
      <c r="B188" s="235"/>
      <c r="C188" s="236"/>
      <c r="D188" s="226" t="s">
        <v>178</v>
      </c>
      <c r="E188" s="237" t="s">
        <v>19</v>
      </c>
      <c r="F188" s="238" t="s">
        <v>1894</v>
      </c>
      <c r="G188" s="236"/>
      <c r="H188" s="239">
        <v>3.2320000000000002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178</v>
      </c>
      <c r="AU188" s="245" t="s">
        <v>81</v>
      </c>
      <c r="AV188" s="14" t="s">
        <v>81</v>
      </c>
      <c r="AW188" s="14" t="s">
        <v>33</v>
      </c>
      <c r="AX188" s="14" t="s">
        <v>71</v>
      </c>
      <c r="AY188" s="245" t="s">
        <v>166</v>
      </c>
    </row>
    <row r="189" s="14" customFormat="1">
      <c r="A189" s="14"/>
      <c r="B189" s="235"/>
      <c r="C189" s="236"/>
      <c r="D189" s="226" t="s">
        <v>178</v>
      </c>
      <c r="E189" s="237" t="s">
        <v>19</v>
      </c>
      <c r="F189" s="238" t="s">
        <v>1895</v>
      </c>
      <c r="G189" s="236"/>
      <c r="H189" s="239">
        <v>0.72799999999999998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178</v>
      </c>
      <c r="AU189" s="245" t="s">
        <v>81</v>
      </c>
      <c r="AV189" s="14" t="s">
        <v>81</v>
      </c>
      <c r="AW189" s="14" t="s">
        <v>33</v>
      </c>
      <c r="AX189" s="14" t="s">
        <v>71</v>
      </c>
      <c r="AY189" s="245" t="s">
        <v>166</v>
      </c>
    </row>
    <row r="190" s="15" customFormat="1">
      <c r="A190" s="15"/>
      <c r="B190" s="246"/>
      <c r="C190" s="247"/>
      <c r="D190" s="226" t="s">
        <v>178</v>
      </c>
      <c r="E190" s="248" t="s">
        <v>19</v>
      </c>
      <c r="F190" s="249" t="s">
        <v>183</v>
      </c>
      <c r="G190" s="247"/>
      <c r="H190" s="250">
        <v>3.96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6" t="s">
        <v>178</v>
      </c>
      <c r="AU190" s="256" t="s">
        <v>81</v>
      </c>
      <c r="AV190" s="15" t="s">
        <v>175</v>
      </c>
      <c r="AW190" s="15" t="s">
        <v>33</v>
      </c>
      <c r="AX190" s="15" t="s">
        <v>79</v>
      </c>
      <c r="AY190" s="256" t="s">
        <v>166</v>
      </c>
    </row>
    <row r="191" s="12" customFormat="1" ht="22.8" customHeight="1">
      <c r="A191" s="12"/>
      <c r="B191" s="190"/>
      <c r="C191" s="191"/>
      <c r="D191" s="192" t="s">
        <v>70</v>
      </c>
      <c r="E191" s="204" t="s">
        <v>188</v>
      </c>
      <c r="F191" s="204" t="s">
        <v>311</v>
      </c>
      <c r="G191" s="191"/>
      <c r="H191" s="191"/>
      <c r="I191" s="194"/>
      <c r="J191" s="205">
        <f>BK191</f>
        <v>0</v>
      </c>
      <c r="K191" s="191"/>
      <c r="L191" s="196"/>
      <c r="M191" s="197"/>
      <c r="N191" s="198"/>
      <c r="O191" s="198"/>
      <c r="P191" s="199">
        <f>SUM(P192:P199)</f>
        <v>0</v>
      </c>
      <c r="Q191" s="198"/>
      <c r="R191" s="199">
        <f>SUM(R192:R199)</f>
        <v>0</v>
      </c>
      <c r="S191" s="198"/>
      <c r="T191" s="200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1" t="s">
        <v>79</v>
      </c>
      <c r="AT191" s="202" t="s">
        <v>70</v>
      </c>
      <c r="AU191" s="202" t="s">
        <v>79</v>
      </c>
      <c r="AY191" s="201" t="s">
        <v>166</v>
      </c>
      <c r="BK191" s="203">
        <f>SUM(BK192:BK199)</f>
        <v>0</v>
      </c>
    </row>
    <row r="192" s="2" customFormat="1" ht="55.5" customHeight="1">
      <c r="A192" s="40"/>
      <c r="B192" s="41"/>
      <c r="C192" s="206" t="s">
        <v>218</v>
      </c>
      <c r="D192" s="206" t="s">
        <v>170</v>
      </c>
      <c r="E192" s="207" t="s">
        <v>1896</v>
      </c>
      <c r="F192" s="208" t="s">
        <v>1897</v>
      </c>
      <c r="G192" s="209" t="s">
        <v>332</v>
      </c>
      <c r="H192" s="210">
        <v>1</v>
      </c>
      <c r="I192" s="211"/>
      <c r="J192" s="212">
        <f>ROUND(I192*H192,2)</f>
        <v>0</v>
      </c>
      <c r="K192" s="208" t="s">
        <v>174</v>
      </c>
      <c r="L192" s="46"/>
      <c r="M192" s="213" t="s">
        <v>19</v>
      </c>
      <c r="N192" s="214" t="s">
        <v>42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175</v>
      </c>
      <c r="AT192" s="217" t="s">
        <v>170</v>
      </c>
      <c r="AU192" s="217" t="s">
        <v>81</v>
      </c>
      <c r="AY192" s="19" t="s">
        <v>166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79</v>
      </c>
      <c r="BK192" s="218">
        <f>ROUND(I192*H192,2)</f>
        <v>0</v>
      </c>
      <c r="BL192" s="19" t="s">
        <v>175</v>
      </c>
      <c r="BM192" s="217" t="s">
        <v>257</v>
      </c>
    </row>
    <row r="193" s="2" customFormat="1">
      <c r="A193" s="40"/>
      <c r="B193" s="41"/>
      <c r="C193" s="42"/>
      <c r="D193" s="219" t="s">
        <v>176</v>
      </c>
      <c r="E193" s="42"/>
      <c r="F193" s="220" t="s">
        <v>1898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176</v>
      </c>
      <c r="AU193" s="19" t="s">
        <v>81</v>
      </c>
    </row>
    <row r="194" s="2" customFormat="1" ht="16.5" customHeight="1">
      <c r="A194" s="40"/>
      <c r="B194" s="41"/>
      <c r="C194" s="257" t="s">
        <v>8</v>
      </c>
      <c r="D194" s="257" t="s">
        <v>260</v>
      </c>
      <c r="E194" s="258" t="s">
        <v>1899</v>
      </c>
      <c r="F194" s="259" t="s">
        <v>1900</v>
      </c>
      <c r="G194" s="260" t="s">
        <v>332</v>
      </c>
      <c r="H194" s="261">
        <v>1</v>
      </c>
      <c r="I194" s="262"/>
      <c r="J194" s="263">
        <f>ROUND(I194*H194,2)</f>
        <v>0</v>
      </c>
      <c r="K194" s="259" t="s">
        <v>19</v>
      </c>
      <c r="L194" s="264"/>
      <c r="M194" s="265" t="s">
        <v>19</v>
      </c>
      <c r="N194" s="266" t="s">
        <v>42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200</v>
      </c>
      <c r="AT194" s="217" t="s">
        <v>260</v>
      </c>
      <c r="AU194" s="217" t="s">
        <v>81</v>
      </c>
      <c r="AY194" s="19" t="s">
        <v>166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79</v>
      </c>
      <c r="BK194" s="218">
        <f>ROUND(I194*H194,2)</f>
        <v>0</v>
      </c>
      <c r="BL194" s="19" t="s">
        <v>175</v>
      </c>
      <c r="BM194" s="217" t="s">
        <v>263</v>
      </c>
    </row>
    <row r="195" s="13" customFormat="1">
      <c r="A195" s="13"/>
      <c r="B195" s="224"/>
      <c r="C195" s="225"/>
      <c r="D195" s="226" t="s">
        <v>178</v>
      </c>
      <c r="E195" s="227" t="s">
        <v>19</v>
      </c>
      <c r="F195" s="228" t="s">
        <v>1847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178</v>
      </c>
      <c r="AU195" s="234" t="s">
        <v>81</v>
      </c>
      <c r="AV195" s="13" t="s">
        <v>79</v>
      </c>
      <c r="AW195" s="13" t="s">
        <v>33</v>
      </c>
      <c r="AX195" s="13" t="s">
        <v>71</v>
      </c>
      <c r="AY195" s="234" t="s">
        <v>166</v>
      </c>
    </row>
    <row r="196" s="13" customFormat="1">
      <c r="A196" s="13"/>
      <c r="B196" s="224"/>
      <c r="C196" s="225"/>
      <c r="D196" s="226" t="s">
        <v>178</v>
      </c>
      <c r="E196" s="227" t="s">
        <v>19</v>
      </c>
      <c r="F196" s="228" t="s">
        <v>181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178</v>
      </c>
      <c r="AU196" s="234" t="s">
        <v>81</v>
      </c>
      <c r="AV196" s="13" t="s">
        <v>79</v>
      </c>
      <c r="AW196" s="13" t="s">
        <v>33</v>
      </c>
      <c r="AX196" s="13" t="s">
        <v>71</v>
      </c>
      <c r="AY196" s="234" t="s">
        <v>166</v>
      </c>
    </row>
    <row r="197" s="13" customFormat="1">
      <c r="A197" s="13"/>
      <c r="B197" s="224"/>
      <c r="C197" s="225"/>
      <c r="D197" s="226" t="s">
        <v>178</v>
      </c>
      <c r="E197" s="227" t="s">
        <v>19</v>
      </c>
      <c r="F197" s="228" t="s">
        <v>1884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178</v>
      </c>
      <c r="AU197" s="234" t="s">
        <v>81</v>
      </c>
      <c r="AV197" s="13" t="s">
        <v>79</v>
      </c>
      <c r="AW197" s="13" t="s">
        <v>33</v>
      </c>
      <c r="AX197" s="13" t="s">
        <v>71</v>
      </c>
      <c r="AY197" s="234" t="s">
        <v>166</v>
      </c>
    </row>
    <row r="198" s="14" customFormat="1">
      <c r="A198" s="14"/>
      <c r="B198" s="235"/>
      <c r="C198" s="236"/>
      <c r="D198" s="226" t="s">
        <v>178</v>
      </c>
      <c r="E198" s="237" t="s">
        <v>19</v>
      </c>
      <c r="F198" s="238" t="s">
        <v>1901</v>
      </c>
      <c r="G198" s="236"/>
      <c r="H198" s="239">
        <v>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178</v>
      </c>
      <c r="AU198" s="245" t="s">
        <v>81</v>
      </c>
      <c r="AV198" s="14" t="s">
        <v>81</v>
      </c>
      <c r="AW198" s="14" t="s">
        <v>33</v>
      </c>
      <c r="AX198" s="14" t="s">
        <v>71</v>
      </c>
      <c r="AY198" s="245" t="s">
        <v>166</v>
      </c>
    </row>
    <row r="199" s="15" customFormat="1">
      <c r="A199" s="15"/>
      <c r="B199" s="246"/>
      <c r="C199" s="247"/>
      <c r="D199" s="226" t="s">
        <v>178</v>
      </c>
      <c r="E199" s="248" t="s">
        <v>19</v>
      </c>
      <c r="F199" s="249" t="s">
        <v>183</v>
      </c>
      <c r="G199" s="247"/>
      <c r="H199" s="250">
        <v>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178</v>
      </c>
      <c r="AU199" s="256" t="s">
        <v>81</v>
      </c>
      <c r="AV199" s="15" t="s">
        <v>175</v>
      </c>
      <c r="AW199" s="15" t="s">
        <v>33</v>
      </c>
      <c r="AX199" s="15" t="s">
        <v>79</v>
      </c>
      <c r="AY199" s="256" t="s">
        <v>166</v>
      </c>
    </row>
    <row r="200" s="12" customFormat="1" ht="22.8" customHeight="1">
      <c r="A200" s="12"/>
      <c r="B200" s="190"/>
      <c r="C200" s="191"/>
      <c r="D200" s="192" t="s">
        <v>70</v>
      </c>
      <c r="E200" s="204" t="s">
        <v>175</v>
      </c>
      <c r="F200" s="204" t="s">
        <v>365</v>
      </c>
      <c r="G200" s="191"/>
      <c r="H200" s="191"/>
      <c r="I200" s="194"/>
      <c r="J200" s="205">
        <f>BK200</f>
        <v>0</v>
      </c>
      <c r="K200" s="191"/>
      <c r="L200" s="196"/>
      <c r="M200" s="197"/>
      <c r="N200" s="198"/>
      <c r="O200" s="198"/>
      <c r="P200" s="199">
        <f>SUM(P201:P209)</f>
        <v>0</v>
      </c>
      <c r="Q200" s="198"/>
      <c r="R200" s="199">
        <f>SUM(R201:R209)</f>
        <v>6.1109686400000003</v>
      </c>
      <c r="S200" s="198"/>
      <c r="T200" s="200">
        <f>SUM(T201:T209)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1" t="s">
        <v>79</v>
      </c>
      <c r="AT200" s="202" t="s">
        <v>70</v>
      </c>
      <c r="AU200" s="202" t="s">
        <v>79</v>
      </c>
      <c r="AY200" s="201" t="s">
        <v>166</v>
      </c>
      <c r="BK200" s="203">
        <f>SUM(BK201:BK209)</f>
        <v>0</v>
      </c>
    </row>
    <row r="201" s="2" customFormat="1" ht="21.75" customHeight="1">
      <c r="A201" s="40"/>
      <c r="B201" s="41"/>
      <c r="C201" s="206" t="s">
        <v>208</v>
      </c>
      <c r="D201" s="206" t="s">
        <v>170</v>
      </c>
      <c r="E201" s="207" t="s">
        <v>1902</v>
      </c>
      <c r="F201" s="208" t="s">
        <v>1903</v>
      </c>
      <c r="G201" s="209" t="s">
        <v>173</v>
      </c>
      <c r="H201" s="210">
        <v>3.2320000000000002</v>
      </c>
      <c r="I201" s="211"/>
      <c r="J201" s="212">
        <f>ROUND(I201*H201,2)</f>
        <v>0</v>
      </c>
      <c r="K201" s="208" t="s">
        <v>174</v>
      </c>
      <c r="L201" s="46"/>
      <c r="M201" s="213" t="s">
        <v>19</v>
      </c>
      <c r="N201" s="214" t="s">
        <v>42</v>
      </c>
      <c r="O201" s="86"/>
      <c r="P201" s="215">
        <f>O201*H201</f>
        <v>0</v>
      </c>
      <c r="Q201" s="215">
        <v>1.8907700000000001</v>
      </c>
      <c r="R201" s="215">
        <f>Q201*H201</f>
        <v>6.1109686400000003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175</v>
      </c>
      <c r="AT201" s="217" t="s">
        <v>170</v>
      </c>
      <c r="AU201" s="217" t="s">
        <v>81</v>
      </c>
      <c r="AY201" s="19" t="s">
        <v>166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79</v>
      </c>
      <c r="BK201" s="218">
        <f>ROUND(I201*H201,2)</f>
        <v>0</v>
      </c>
      <c r="BL201" s="19" t="s">
        <v>175</v>
      </c>
      <c r="BM201" s="217" t="s">
        <v>267</v>
      </c>
    </row>
    <row r="202" s="2" customFormat="1">
      <c r="A202" s="40"/>
      <c r="B202" s="41"/>
      <c r="C202" s="42"/>
      <c r="D202" s="219" t="s">
        <v>176</v>
      </c>
      <c r="E202" s="42"/>
      <c r="F202" s="220" t="s">
        <v>1904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176</v>
      </c>
      <c r="AU202" s="19" t="s">
        <v>81</v>
      </c>
    </row>
    <row r="203" s="13" customFormat="1">
      <c r="A203" s="13"/>
      <c r="B203" s="224"/>
      <c r="C203" s="225"/>
      <c r="D203" s="226" t="s">
        <v>178</v>
      </c>
      <c r="E203" s="227" t="s">
        <v>19</v>
      </c>
      <c r="F203" s="228" t="s">
        <v>1847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178</v>
      </c>
      <c r="AU203" s="234" t="s">
        <v>81</v>
      </c>
      <c r="AV203" s="13" t="s">
        <v>79</v>
      </c>
      <c r="AW203" s="13" t="s">
        <v>33</v>
      </c>
      <c r="AX203" s="13" t="s">
        <v>71</v>
      </c>
      <c r="AY203" s="234" t="s">
        <v>166</v>
      </c>
    </row>
    <row r="204" s="13" customFormat="1">
      <c r="A204" s="13"/>
      <c r="B204" s="224"/>
      <c r="C204" s="225"/>
      <c r="D204" s="226" t="s">
        <v>178</v>
      </c>
      <c r="E204" s="227" t="s">
        <v>19</v>
      </c>
      <c r="F204" s="228" t="s">
        <v>181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178</v>
      </c>
      <c r="AU204" s="234" t="s">
        <v>81</v>
      </c>
      <c r="AV204" s="13" t="s">
        <v>79</v>
      </c>
      <c r="AW204" s="13" t="s">
        <v>33</v>
      </c>
      <c r="AX204" s="13" t="s">
        <v>71</v>
      </c>
      <c r="AY204" s="234" t="s">
        <v>166</v>
      </c>
    </row>
    <row r="205" s="13" customFormat="1">
      <c r="A205" s="13"/>
      <c r="B205" s="224"/>
      <c r="C205" s="225"/>
      <c r="D205" s="226" t="s">
        <v>178</v>
      </c>
      <c r="E205" s="227" t="s">
        <v>19</v>
      </c>
      <c r="F205" s="228" t="s">
        <v>1884</v>
      </c>
      <c r="G205" s="225"/>
      <c r="H205" s="227" t="s">
        <v>19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178</v>
      </c>
      <c r="AU205" s="234" t="s">
        <v>81</v>
      </c>
      <c r="AV205" s="13" t="s">
        <v>79</v>
      </c>
      <c r="AW205" s="13" t="s">
        <v>33</v>
      </c>
      <c r="AX205" s="13" t="s">
        <v>71</v>
      </c>
      <c r="AY205" s="234" t="s">
        <v>166</v>
      </c>
    </row>
    <row r="206" s="13" customFormat="1">
      <c r="A206" s="13"/>
      <c r="B206" s="224"/>
      <c r="C206" s="225"/>
      <c r="D206" s="226" t="s">
        <v>178</v>
      </c>
      <c r="E206" s="227" t="s">
        <v>19</v>
      </c>
      <c r="F206" s="228" t="s">
        <v>1893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178</v>
      </c>
      <c r="AU206" s="234" t="s">
        <v>81</v>
      </c>
      <c r="AV206" s="13" t="s">
        <v>79</v>
      </c>
      <c r="AW206" s="13" t="s">
        <v>33</v>
      </c>
      <c r="AX206" s="13" t="s">
        <v>71</v>
      </c>
      <c r="AY206" s="234" t="s">
        <v>166</v>
      </c>
    </row>
    <row r="207" s="13" customFormat="1">
      <c r="A207" s="13"/>
      <c r="B207" s="224"/>
      <c r="C207" s="225"/>
      <c r="D207" s="226" t="s">
        <v>178</v>
      </c>
      <c r="E207" s="227" t="s">
        <v>19</v>
      </c>
      <c r="F207" s="228" t="s">
        <v>181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178</v>
      </c>
      <c r="AU207" s="234" t="s">
        <v>81</v>
      </c>
      <c r="AV207" s="13" t="s">
        <v>79</v>
      </c>
      <c r="AW207" s="13" t="s">
        <v>33</v>
      </c>
      <c r="AX207" s="13" t="s">
        <v>71</v>
      </c>
      <c r="AY207" s="234" t="s">
        <v>166</v>
      </c>
    </row>
    <row r="208" s="14" customFormat="1">
      <c r="A208" s="14"/>
      <c r="B208" s="235"/>
      <c r="C208" s="236"/>
      <c r="D208" s="226" t="s">
        <v>178</v>
      </c>
      <c r="E208" s="237" t="s">
        <v>19</v>
      </c>
      <c r="F208" s="238" t="s">
        <v>1894</v>
      </c>
      <c r="G208" s="236"/>
      <c r="H208" s="239">
        <v>3.2320000000000002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178</v>
      </c>
      <c r="AU208" s="245" t="s">
        <v>81</v>
      </c>
      <c r="AV208" s="14" t="s">
        <v>81</v>
      </c>
      <c r="AW208" s="14" t="s">
        <v>33</v>
      </c>
      <c r="AX208" s="14" t="s">
        <v>71</v>
      </c>
      <c r="AY208" s="245" t="s">
        <v>166</v>
      </c>
    </row>
    <row r="209" s="15" customFormat="1">
      <c r="A209" s="15"/>
      <c r="B209" s="246"/>
      <c r="C209" s="247"/>
      <c r="D209" s="226" t="s">
        <v>178</v>
      </c>
      <c r="E209" s="248" t="s">
        <v>19</v>
      </c>
      <c r="F209" s="249" t="s">
        <v>183</v>
      </c>
      <c r="G209" s="247"/>
      <c r="H209" s="250">
        <v>3.2320000000000002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6" t="s">
        <v>178</v>
      </c>
      <c r="AU209" s="256" t="s">
        <v>81</v>
      </c>
      <c r="AV209" s="15" t="s">
        <v>175</v>
      </c>
      <c r="AW209" s="15" t="s">
        <v>33</v>
      </c>
      <c r="AX209" s="15" t="s">
        <v>79</v>
      </c>
      <c r="AY209" s="256" t="s">
        <v>166</v>
      </c>
    </row>
    <row r="210" s="12" customFormat="1" ht="22.8" customHeight="1">
      <c r="A210" s="12"/>
      <c r="B210" s="190"/>
      <c r="C210" s="191"/>
      <c r="D210" s="192" t="s">
        <v>70</v>
      </c>
      <c r="E210" s="204" t="s">
        <v>200</v>
      </c>
      <c r="F210" s="204" t="s">
        <v>1905</v>
      </c>
      <c r="G210" s="191"/>
      <c r="H210" s="191"/>
      <c r="I210" s="194"/>
      <c r="J210" s="205">
        <f>BK210</f>
        <v>0</v>
      </c>
      <c r="K210" s="191"/>
      <c r="L210" s="196"/>
      <c r="M210" s="197"/>
      <c r="N210" s="198"/>
      <c r="O210" s="198"/>
      <c r="P210" s="199">
        <f>SUM(P211:P275)</f>
        <v>0</v>
      </c>
      <c r="Q210" s="198"/>
      <c r="R210" s="199">
        <f>SUM(R211:R275)</f>
        <v>0.46880948</v>
      </c>
      <c r="S210" s="198"/>
      <c r="T210" s="200">
        <f>SUM(T211:T275)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1" t="s">
        <v>79</v>
      </c>
      <c r="AT210" s="202" t="s">
        <v>70</v>
      </c>
      <c r="AU210" s="202" t="s">
        <v>79</v>
      </c>
      <c r="AY210" s="201" t="s">
        <v>166</v>
      </c>
      <c r="BK210" s="203">
        <f>SUM(BK211:BK275)</f>
        <v>0</v>
      </c>
    </row>
    <row r="211" s="2" customFormat="1" ht="24.15" customHeight="1">
      <c r="A211" s="40"/>
      <c r="B211" s="41"/>
      <c r="C211" s="206" t="s">
        <v>238</v>
      </c>
      <c r="D211" s="206" t="s">
        <v>170</v>
      </c>
      <c r="E211" s="207" t="s">
        <v>1906</v>
      </c>
      <c r="F211" s="208" t="s">
        <v>1907</v>
      </c>
      <c r="G211" s="209" t="s">
        <v>332</v>
      </c>
      <c r="H211" s="210">
        <v>84.5</v>
      </c>
      <c r="I211" s="211"/>
      <c r="J211" s="212">
        <f>ROUND(I211*H211,2)</f>
        <v>0</v>
      </c>
      <c r="K211" s="208" t="s">
        <v>174</v>
      </c>
      <c r="L211" s="46"/>
      <c r="M211" s="213" t="s">
        <v>19</v>
      </c>
      <c r="N211" s="214" t="s">
        <v>42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175</v>
      </c>
      <c r="AT211" s="217" t="s">
        <v>170</v>
      </c>
      <c r="AU211" s="217" t="s">
        <v>81</v>
      </c>
      <c r="AY211" s="19" t="s">
        <v>166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79</v>
      </c>
      <c r="BK211" s="218">
        <f>ROUND(I211*H211,2)</f>
        <v>0</v>
      </c>
      <c r="BL211" s="19" t="s">
        <v>175</v>
      </c>
      <c r="BM211" s="217" t="s">
        <v>272</v>
      </c>
    </row>
    <row r="212" s="2" customFormat="1">
      <c r="A212" s="40"/>
      <c r="B212" s="41"/>
      <c r="C212" s="42"/>
      <c r="D212" s="219" t="s">
        <v>176</v>
      </c>
      <c r="E212" s="42"/>
      <c r="F212" s="220" t="s">
        <v>1908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176</v>
      </c>
      <c r="AU212" s="19" t="s">
        <v>81</v>
      </c>
    </row>
    <row r="213" s="13" customFormat="1">
      <c r="A213" s="13"/>
      <c r="B213" s="224"/>
      <c r="C213" s="225"/>
      <c r="D213" s="226" t="s">
        <v>178</v>
      </c>
      <c r="E213" s="227" t="s">
        <v>19</v>
      </c>
      <c r="F213" s="228" t="s">
        <v>1847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178</v>
      </c>
      <c r="AU213" s="234" t="s">
        <v>81</v>
      </c>
      <c r="AV213" s="13" t="s">
        <v>79</v>
      </c>
      <c r="AW213" s="13" t="s">
        <v>33</v>
      </c>
      <c r="AX213" s="13" t="s">
        <v>71</v>
      </c>
      <c r="AY213" s="234" t="s">
        <v>166</v>
      </c>
    </row>
    <row r="214" s="13" customFormat="1">
      <c r="A214" s="13"/>
      <c r="B214" s="224"/>
      <c r="C214" s="225"/>
      <c r="D214" s="226" t="s">
        <v>178</v>
      </c>
      <c r="E214" s="227" t="s">
        <v>19</v>
      </c>
      <c r="F214" s="228" t="s">
        <v>181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178</v>
      </c>
      <c r="AU214" s="234" t="s">
        <v>81</v>
      </c>
      <c r="AV214" s="13" t="s">
        <v>79</v>
      </c>
      <c r="AW214" s="13" t="s">
        <v>33</v>
      </c>
      <c r="AX214" s="13" t="s">
        <v>71</v>
      </c>
      <c r="AY214" s="234" t="s">
        <v>166</v>
      </c>
    </row>
    <row r="215" s="13" customFormat="1">
      <c r="A215" s="13"/>
      <c r="B215" s="224"/>
      <c r="C215" s="225"/>
      <c r="D215" s="226" t="s">
        <v>178</v>
      </c>
      <c r="E215" s="227" t="s">
        <v>19</v>
      </c>
      <c r="F215" s="228" t="s">
        <v>1848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178</v>
      </c>
      <c r="AU215" s="234" t="s">
        <v>81</v>
      </c>
      <c r="AV215" s="13" t="s">
        <v>79</v>
      </c>
      <c r="AW215" s="13" t="s">
        <v>33</v>
      </c>
      <c r="AX215" s="13" t="s">
        <v>71</v>
      </c>
      <c r="AY215" s="234" t="s">
        <v>166</v>
      </c>
    </row>
    <row r="216" s="13" customFormat="1">
      <c r="A216" s="13"/>
      <c r="B216" s="224"/>
      <c r="C216" s="225"/>
      <c r="D216" s="226" t="s">
        <v>178</v>
      </c>
      <c r="E216" s="227" t="s">
        <v>19</v>
      </c>
      <c r="F216" s="228" t="s">
        <v>181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178</v>
      </c>
      <c r="AU216" s="234" t="s">
        <v>81</v>
      </c>
      <c r="AV216" s="13" t="s">
        <v>79</v>
      </c>
      <c r="AW216" s="13" t="s">
        <v>33</v>
      </c>
      <c r="AX216" s="13" t="s">
        <v>71</v>
      </c>
      <c r="AY216" s="234" t="s">
        <v>166</v>
      </c>
    </row>
    <row r="217" s="14" customFormat="1">
      <c r="A217" s="14"/>
      <c r="B217" s="235"/>
      <c r="C217" s="236"/>
      <c r="D217" s="226" t="s">
        <v>178</v>
      </c>
      <c r="E217" s="237" t="s">
        <v>19</v>
      </c>
      <c r="F217" s="238" t="s">
        <v>1909</v>
      </c>
      <c r="G217" s="236"/>
      <c r="H217" s="239">
        <v>80.5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178</v>
      </c>
      <c r="AU217" s="245" t="s">
        <v>81</v>
      </c>
      <c r="AV217" s="14" t="s">
        <v>81</v>
      </c>
      <c r="AW217" s="14" t="s">
        <v>33</v>
      </c>
      <c r="AX217" s="14" t="s">
        <v>71</v>
      </c>
      <c r="AY217" s="245" t="s">
        <v>166</v>
      </c>
    </row>
    <row r="218" s="14" customFormat="1">
      <c r="A218" s="14"/>
      <c r="B218" s="235"/>
      <c r="C218" s="236"/>
      <c r="D218" s="226" t="s">
        <v>178</v>
      </c>
      <c r="E218" s="237" t="s">
        <v>19</v>
      </c>
      <c r="F218" s="238" t="s">
        <v>1910</v>
      </c>
      <c r="G218" s="236"/>
      <c r="H218" s="239">
        <v>4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178</v>
      </c>
      <c r="AU218" s="245" t="s">
        <v>81</v>
      </c>
      <c r="AV218" s="14" t="s">
        <v>81</v>
      </c>
      <c r="AW218" s="14" t="s">
        <v>33</v>
      </c>
      <c r="AX218" s="14" t="s">
        <v>71</v>
      </c>
      <c r="AY218" s="245" t="s">
        <v>166</v>
      </c>
    </row>
    <row r="219" s="15" customFormat="1">
      <c r="A219" s="15"/>
      <c r="B219" s="246"/>
      <c r="C219" s="247"/>
      <c r="D219" s="226" t="s">
        <v>178</v>
      </c>
      <c r="E219" s="248" t="s">
        <v>19</v>
      </c>
      <c r="F219" s="249" t="s">
        <v>183</v>
      </c>
      <c r="G219" s="247"/>
      <c r="H219" s="250">
        <v>84.5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6" t="s">
        <v>178</v>
      </c>
      <c r="AU219" s="256" t="s">
        <v>81</v>
      </c>
      <c r="AV219" s="15" t="s">
        <v>175</v>
      </c>
      <c r="AW219" s="15" t="s">
        <v>33</v>
      </c>
      <c r="AX219" s="15" t="s">
        <v>79</v>
      </c>
      <c r="AY219" s="256" t="s">
        <v>166</v>
      </c>
    </row>
    <row r="220" s="2" customFormat="1" ht="16.5" customHeight="1">
      <c r="A220" s="40"/>
      <c r="B220" s="41"/>
      <c r="C220" s="257" t="s">
        <v>229</v>
      </c>
      <c r="D220" s="257" t="s">
        <v>260</v>
      </c>
      <c r="E220" s="258" t="s">
        <v>1911</v>
      </c>
      <c r="F220" s="259" t="s">
        <v>1912</v>
      </c>
      <c r="G220" s="260" t="s">
        <v>332</v>
      </c>
      <c r="H220" s="261">
        <v>84.5</v>
      </c>
      <c r="I220" s="262"/>
      <c r="J220" s="263">
        <f>ROUND(I220*H220,2)</f>
        <v>0</v>
      </c>
      <c r="K220" s="259" t="s">
        <v>174</v>
      </c>
      <c r="L220" s="264"/>
      <c r="M220" s="265" t="s">
        <v>19</v>
      </c>
      <c r="N220" s="266" t="s">
        <v>42</v>
      </c>
      <c r="O220" s="86"/>
      <c r="P220" s="215">
        <f>O220*H220</f>
        <v>0</v>
      </c>
      <c r="Q220" s="215">
        <v>0.00027</v>
      </c>
      <c r="R220" s="215">
        <f>Q220*H220</f>
        <v>0.022815000000000002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200</v>
      </c>
      <c r="AT220" s="217" t="s">
        <v>260</v>
      </c>
      <c r="AU220" s="217" t="s">
        <v>81</v>
      </c>
      <c r="AY220" s="19" t="s">
        <v>166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79</v>
      </c>
      <c r="BK220" s="218">
        <f>ROUND(I220*H220,2)</f>
        <v>0</v>
      </c>
      <c r="BL220" s="19" t="s">
        <v>175</v>
      </c>
      <c r="BM220" s="217" t="s">
        <v>279</v>
      </c>
    </row>
    <row r="221" s="2" customFormat="1" ht="24.15" customHeight="1">
      <c r="A221" s="40"/>
      <c r="B221" s="41"/>
      <c r="C221" s="206" t="s">
        <v>283</v>
      </c>
      <c r="D221" s="206" t="s">
        <v>170</v>
      </c>
      <c r="E221" s="207" t="s">
        <v>1913</v>
      </c>
      <c r="F221" s="208" t="s">
        <v>1914</v>
      </c>
      <c r="G221" s="209" t="s">
        <v>339</v>
      </c>
      <c r="H221" s="210">
        <v>1</v>
      </c>
      <c r="I221" s="211"/>
      <c r="J221" s="212">
        <f>ROUND(I221*H221,2)</f>
        <v>0</v>
      </c>
      <c r="K221" s="208" t="s">
        <v>174</v>
      </c>
      <c r="L221" s="46"/>
      <c r="M221" s="213" t="s">
        <v>19</v>
      </c>
      <c r="N221" s="214" t="s">
        <v>42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175</v>
      </c>
      <c r="AT221" s="217" t="s">
        <v>170</v>
      </c>
      <c r="AU221" s="217" t="s">
        <v>81</v>
      </c>
      <c r="AY221" s="19" t="s">
        <v>166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79</v>
      </c>
      <c r="BK221" s="218">
        <f>ROUND(I221*H221,2)</f>
        <v>0</v>
      </c>
      <c r="BL221" s="19" t="s">
        <v>175</v>
      </c>
      <c r="BM221" s="217" t="s">
        <v>286</v>
      </c>
    </row>
    <row r="222" s="2" customFormat="1">
      <c r="A222" s="40"/>
      <c r="B222" s="41"/>
      <c r="C222" s="42"/>
      <c r="D222" s="219" t="s">
        <v>176</v>
      </c>
      <c r="E222" s="42"/>
      <c r="F222" s="220" t="s">
        <v>1915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176</v>
      </c>
      <c r="AU222" s="19" t="s">
        <v>81</v>
      </c>
    </row>
    <row r="223" s="13" customFormat="1">
      <c r="A223" s="13"/>
      <c r="B223" s="224"/>
      <c r="C223" s="225"/>
      <c r="D223" s="226" t="s">
        <v>178</v>
      </c>
      <c r="E223" s="227" t="s">
        <v>19</v>
      </c>
      <c r="F223" s="228" t="s">
        <v>1847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178</v>
      </c>
      <c r="AU223" s="234" t="s">
        <v>81</v>
      </c>
      <c r="AV223" s="13" t="s">
        <v>79</v>
      </c>
      <c r="AW223" s="13" t="s">
        <v>33</v>
      </c>
      <c r="AX223" s="13" t="s">
        <v>71</v>
      </c>
      <c r="AY223" s="234" t="s">
        <v>166</v>
      </c>
    </row>
    <row r="224" s="13" customFormat="1">
      <c r="A224" s="13"/>
      <c r="B224" s="224"/>
      <c r="C224" s="225"/>
      <c r="D224" s="226" t="s">
        <v>178</v>
      </c>
      <c r="E224" s="227" t="s">
        <v>19</v>
      </c>
      <c r="F224" s="228" t="s">
        <v>181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178</v>
      </c>
      <c r="AU224" s="234" t="s">
        <v>81</v>
      </c>
      <c r="AV224" s="13" t="s">
        <v>79</v>
      </c>
      <c r="AW224" s="13" t="s">
        <v>33</v>
      </c>
      <c r="AX224" s="13" t="s">
        <v>71</v>
      </c>
      <c r="AY224" s="234" t="s">
        <v>166</v>
      </c>
    </row>
    <row r="225" s="13" customFormat="1">
      <c r="A225" s="13"/>
      <c r="B225" s="224"/>
      <c r="C225" s="225"/>
      <c r="D225" s="226" t="s">
        <v>178</v>
      </c>
      <c r="E225" s="227" t="s">
        <v>19</v>
      </c>
      <c r="F225" s="228" t="s">
        <v>1848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178</v>
      </c>
      <c r="AU225" s="234" t="s">
        <v>81</v>
      </c>
      <c r="AV225" s="13" t="s">
        <v>79</v>
      </c>
      <c r="AW225" s="13" t="s">
        <v>33</v>
      </c>
      <c r="AX225" s="13" t="s">
        <v>71</v>
      </c>
      <c r="AY225" s="234" t="s">
        <v>166</v>
      </c>
    </row>
    <row r="226" s="14" customFormat="1">
      <c r="A226" s="14"/>
      <c r="B226" s="235"/>
      <c r="C226" s="236"/>
      <c r="D226" s="226" t="s">
        <v>178</v>
      </c>
      <c r="E226" s="237" t="s">
        <v>19</v>
      </c>
      <c r="F226" s="238" t="s">
        <v>1916</v>
      </c>
      <c r="G226" s="236"/>
      <c r="H226" s="239">
        <v>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178</v>
      </c>
      <c r="AU226" s="245" t="s">
        <v>81</v>
      </c>
      <c r="AV226" s="14" t="s">
        <v>81</v>
      </c>
      <c r="AW226" s="14" t="s">
        <v>33</v>
      </c>
      <c r="AX226" s="14" t="s">
        <v>71</v>
      </c>
      <c r="AY226" s="245" t="s">
        <v>166</v>
      </c>
    </row>
    <row r="227" s="15" customFormat="1">
      <c r="A227" s="15"/>
      <c r="B227" s="246"/>
      <c r="C227" s="247"/>
      <c r="D227" s="226" t="s">
        <v>178</v>
      </c>
      <c r="E227" s="248" t="s">
        <v>19</v>
      </c>
      <c r="F227" s="249" t="s">
        <v>183</v>
      </c>
      <c r="G227" s="247"/>
      <c r="H227" s="250">
        <v>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178</v>
      </c>
      <c r="AU227" s="256" t="s">
        <v>81</v>
      </c>
      <c r="AV227" s="15" t="s">
        <v>175</v>
      </c>
      <c r="AW227" s="15" t="s">
        <v>33</v>
      </c>
      <c r="AX227" s="15" t="s">
        <v>79</v>
      </c>
      <c r="AY227" s="256" t="s">
        <v>166</v>
      </c>
    </row>
    <row r="228" s="2" customFormat="1" ht="16.5" customHeight="1">
      <c r="A228" s="40"/>
      <c r="B228" s="41"/>
      <c r="C228" s="257" t="s">
        <v>234</v>
      </c>
      <c r="D228" s="257" t="s">
        <v>260</v>
      </c>
      <c r="E228" s="258" t="s">
        <v>1917</v>
      </c>
      <c r="F228" s="259" t="s">
        <v>1918</v>
      </c>
      <c r="G228" s="260" t="s">
        <v>339</v>
      </c>
      <c r="H228" s="261">
        <v>1</v>
      </c>
      <c r="I228" s="262"/>
      <c r="J228" s="263">
        <f>ROUND(I228*H228,2)</f>
        <v>0</v>
      </c>
      <c r="K228" s="259" t="s">
        <v>174</v>
      </c>
      <c r="L228" s="264"/>
      <c r="M228" s="265" t="s">
        <v>19</v>
      </c>
      <c r="N228" s="266" t="s">
        <v>42</v>
      </c>
      <c r="O228" s="86"/>
      <c r="P228" s="215">
        <f>O228*H228</f>
        <v>0</v>
      </c>
      <c r="Q228" s="215">
        <v>0.00014999999999999999</v>
      </c>
      <c r="R228" s="215">
        <f>Q228*H228</f>
        <v>0.00014999999999999999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200</v>
      </c>
      <c r="AT228" s="217" t="s">
        <v>260</v>
      </c>
      <c r="AU228" s="217" t="s">
        <v>81</v>
      </c>
      <c r="AY228" s="19" t="s">
        <v>166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79</v>
      </c>
      <c r="BK228" s="218">
        <f>ROUND(I228*H228,2)</f>
        <v>0</v>
      </c>
      <c r="BL228" s="19" t="s">
        <v>175</v>
      </c>
      <c r="BM228" s="217" t="s">
        <v>291</v>
      </c>
    </row>
    <row r="229" s="2" customFormat="1" ht="16.5" customHeight="1">
      <c r="A229" s="40"/>
      <c r="B229" s="41"/>
      <c r="C229" s="206" t="s">
        <v>7</v>
      </c>
      <c r="D229" s="206" t="s">
        <v>170</v>
      </c>
      <c r="E229" s="207" t="s">
        <v>1919</v>
      </c>
      <c r="F229" s="208" t="s">
        <v>1920</v>
      </c>
      <c r="G229" s="209" t="s">
        <v>339</v>
      </c>
      <c r="H229" s="210">
        <v>1</v>
      </c>
      <c r="I229" s="211"/>
      <c r="J229" s="212">
        <f>ROUND(I229*H229,2)</f>
        <v>0</v>
      </c>
      <c r="K229" s="208" t="s">
        <v>174</v>
      </c>
      <c r="L229" s="46"/>
      <c r="M229" s="213" t="s">
        <v>19</v>
      </c>
      <c r="N229" s="214" t="s">
        <v>42</v>
      </c>
      <c r="O229" s="86"/>
      <c r="P229" s="215">
        <f>O229*H229</f>
        <v>0</v>
      </c>
      <c r="Q229" s="215">
        <v>0.00038000000000000002</v>
      </c>
      <c r="R229" s="215">
        <f>Q229*H229</f>
        <v>0.00038000000000000002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175</v>
      </c>
      <c r="AT229" s="217" t="s">
        <v>170</v>
      </c>
      <c r="AU229" s="217" t="s">
        <v>81</v>
      </c>
      <c r="AY229" s="19" t="s">
        <v>166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79</v>
      </c>
      <c r="BK229" s="218">
        <f>ROUND(I229*H229,2)</f>
        <v>0</v>
      </c>
      <c r="BL229" s="19" t="s">
        <v>175</v>
      </c>
      <c r="BM229" s="217" t="s">
        <v>296</v>
      </c>
    </row>
    <row r="230" s="2" customFormat="1">
      <c r="A230" s="40"/>
      <c r="B230" s="41"/>
      <c r="C230" s="42"/>
      <c r="D230" s="219" t="s">
        <v>176</v>
      </c>
      <c r="E230" s="42"/>
      <c r="F230" s="220" t="s">
        <v>1921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176</v>
      </c>
      <c r="AU230" s="19" t="s">
        <v>81</v>
      </c>
    </row>
    <row r="231" s="13" customFormat="1">
      <c r="A231" s="13"/>
      <c r="B231" s="224"/>
      <c r="C231" s="225"/>
      <c r="D231" s="226" t="s">
        <v>178</v>
      </c>
      <c r="E231" s="227" t="s">
        <v>19</v>
      </c>
      <c r="F231" s="228" t="s">
        <v>1847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178</v>
      </c>
      <c r="AU231" s="234" t="s">
        <v>81</v>
      </c>
      <c r="AV231" s="13" t="s">
        <v>79</v>
      </c>
      <c r="AW231" s="13" t="s">
        <v>33</v>
      </c>
      <c r="AX231" s="13" t="s">
        <v>71</v>
      </c>
      <c r="AY231" s="234" t="s">
        <v>166</v>
      </c>
    </row>
    <row r="232" s="13" customFormat="1">
      <c r="A232" s="13"/>
      <c r="B232" s="224"/>
      <c r="C232" s="225"/>
      <c r="D232" s="226" t="s">
        <v>178</v>
      </c>
      <c r="E232" s="227" t="s">
        <v>19</v>
      </c>
      <c r="F232" s="228" t="s">
        <v>181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178</v>
      </c>
      <c r="AU232" s="234" t="s">
        <v>81</v>
      </c>
      <c r="AV232" s="13" t="s">
        <v>79</v>
      </c>
      <c r="AW232" s="13" t="s">
        <v>33</v>
      </c>
      <c r="AX232" s="13" t="s">
        <v>71</v>
      </c>
      <c r="AY232" s="234" t="s">
        <v>166</v>
      </c>
    </row>
    <row r="233" s="13" customFormat="1">
      <c r="A233" s="13"/>
      <c r="B233" s="224"/>
      <c r="C233" s="225"/>
      <c r="D233" s="226" t="s">
        <v>178</v>
      </c>
      <c r="E233" s="227" t="s">
        <v>19</v>
      </c>
      <c r="F233" s="228" t="s">
        <v>1848</v>
      </c>
      <c r="G233" s="225"/>
      <c r="H233" s="227" t="s">
        <v>19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178</v>
      </c>
      <c r="AU233" s="234" t="s">
        <v>81</v>
      </c>
      <c r="AV233" s="13" t="s">
        <v>79</v>
      </c>
      <c r="AW233" s="13" t="s">
        <v>33</v>
      </c>
      <c r="AX233" s="13" t="s">
        <v>71</v>
      </c>
      <c r="AY233" s="234" t="s">
        <v>166</v>
      </c>
    </row>
    <row r="234" s="13" customFormat="1">
      <c r="A234" s="13"/>
      <c r="B234" s="224"/>
      <c r="C234" s="225"/>
      <c r="D234" s="226" t="s">
        <v>178</v>
      </c>
      <c r="E234" s="227" t="s">
        <v>19</v>
      </c>
      <c r="F234" s="228" t="s">
        <v>181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178</v>
      </c>
      <c r="AU234" s="234" t="s">
        <v>81</v>
      </c>
      <c r="AV234" s="13" t="s">
        <v>79</v>
      </c>
      <c r="AW234" s="13" t="s">
        <v>33</v>
      </c>
      <c r="AX234" s="13" t="s">
        <v>71</v>
      </c>
      <c r="AY234" s="234" t="s">
        <v>166</v>
      </c>
    </row>
    <row r="235" s="14" customFormat="1">
      <c r="A235" s="14"/>
      <c r="B235" s="235"/>
      <c r="C235" s="236"/>
      <c r="D235" s="226" t="s">
        <v>178</v>
      </c>
      <c r="E235" s="237" t="s">
        <v>19</v>
      </c>
      <c r="F235" s="238" t="s">
        <v>1922</v>
      </c>
      <c r="G235" s="236"/>
      <c r="H235" s="239">
        <v>1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178</v>
      </c>
      <c r="AU235" s="245" t="s">
        <v>81</v>
      </c>
      <c r="AV235" s="14" t="s">
        <v>81</v>
      </c>
      <c r="AW235" s="14" t="s">
        <v>33</v>
      </c>
      <c r="AX235" s="14" t="s">
        <v>71</v>
      </c>
      <c r="AY235" s="245" t="s">
        <v>166</v>
      </c>
    </row>
    <row r="236" s="15" customFormat="1">
      <c r="A236" s="15"/>
      <c r="B236" s="246"/>
      <c r="C236" s="247"/>
      <c r="D236" s="226" t="s">
        <v>178</v>
      </c>
      <c r="E236" s="248" t="s">
        <v>19</v>
      </c>
      <c r="F236" s="249" t="s">
        <v>183</v>
      </c>
      <c r="G236" s="247"/>
      <c r="H236" s="250">
        <v>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178</v>
      </c>
      <c r="AU236" s="256" t="s">
        <v>81</v>
      </c>
      <c r="AV236" s="15" t="s">
        <v>175</v>
      </c>
      <c r="AW236" s="15" t="s">
        <v>33</v>
      </c>
      <c r="AX236" s="15" t="s">
        <v>79</v>
      </c>
      <c r="AY236" s="256" t="s">
        <v>166</v>
      </c>
    </row>
    <row r="237" s="2" customFormat="1" ht="16.5" customHeight="1">
      <c r="A237" s="40"/>
      <c r="B237" s="41"/>
      <c r="C237" s="206" t="s">
        <v>244</v>
      </c>
      <c r="D237" s="206" t="s">
        <v>170</v>
      </c>
      <c r="E237" s="207" t="s">
        <v>1923</v>
      </c>
      <c r="F237" s="208" t="s">
        <v>1924</v>
      </c>
      <c r="G237" s="209" t="s">
        <v>326</v>
      </c>
      <c r="H237" s="210">
        <v>1</v>
      </c>
      <c r="I237" s="211"/>
      <c r="J237" s="212">
        <f>ROUND(I237*H237,2)</f>
        <v>0</v>
      </c>
      <c r="K237" s="208" t="s">
        <v>19</v>
      </c>
      <c r="L237" s="46"/>
      <c r="M237" s="213" t="s">
        <v>19</v>
      </c>
      <c r="N237" s="214" t="s">
        <v>42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175</v>
      </c>
      <c r="AT237" s="217" t="s">
        <v>170</v>
      </c>
      <c r="AU237" s="217" t="s">
        <v>81</v>
      </c>
      <c r="AY237" s="19" t="s">
        <v>166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79</v>
      </c>
      <c r="BK237" s="218">
        <f>ROUND(I237*H237,2)</f>
        <v>0</v>
      </c>
      <c r="BL237" s="19" t="s">
        <v>175</v>
      </c>
      <c r="BM237" s="217" t="s">
        <v>302</v>
      </c>
    </row>
    <row r="238" s="13" customFormat="1">
      <c r="A238" s="13"/>
      <c r="B238" s="224"/>
      <c r="C238" s="225"/>
      <c r="D238" s="226" t="s">
        <v>178</v>
      </c>
      <c r="E238" s="227" t="s">
        <v>19</v>
      </c>
      <c r="F238" s="228" t="s">
        <v>1847</v>
      </c>
      <c r="G238" s="225"/>
      <c r="H238" s="227" t="s">
        <v>19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178</v>
      </c>
      <c r="AU238" s="234" t="s">
        <v>81</v>
      </c>
      <c r="AV238" s="13" t="s">
        <v>79</v>
      </c>
      <c r="AW238" s="13" t="s">
        <v>33</v>
      </c>
      <c r="AX238" s="13" t="s">
        <v>71</v>
      </c>
      <c r="AY238" s="234" t="s">
        <v>166</v>
      </c>
    </row>
    <row r="239" s="13" customFormat="1">
      <c r="A239" s="13"/>
      <c r="B239" s="224"/>
      <c r="C239" s="225"/>
      <c r="D239" s="226" t="s">
        <v>178</v>
      </c>
      <c r="E239" s="227" t="s">
        <v>19</v>
      </c>
      <c r="F239" s="228" t="s">
        <v>181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178</v>
      </c>
      <c r="AU239" s="234" t="s">
        <v>81</v>
      </c>
      <c r="AV239" s="13" t="s">
        <v>79</v>
      </c>
      <c r="AW239" s="13" t="s">
        <v>33</v>
      </c>
      <c r="AX239" s="13" t="s">
        <v>71</v>
      </c>
      <c r="AY239" s="234" t="s">
        <v>166</v>
      </c>
    </row>
    <row r="240" s="13" customFormat="1">
      <c r="A240" s="13"/>
      <c r="B240" s="224"/>
      <c r="C240" s="225"/>
      <c r="D240" s="226" t="s">
        <v>178</v>
      </c>
      <c r="E240" s="227" t="s">
        <v>19</v>
      </c>
      <c r="F240" s="228" t="s">
        <v>1848</v>
      </c>
      <c r="G240" s="225"/>
      <c r="H240" s="227" t="s">
        <v>19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178</v>
      </c>
      <c r="AU240" s="234" t="s">
        <v>81</v>
      </c>
      <c r="AV240" s="13" t="s">
        <v>79</v>
      </c>
      <c r="AW240" s="13" t="s">
        <v>33</v>
      </c>
      <c r="AX240" s="13" t="s">
        <v>71</v>
      </c>
      <c r="AY240" s="234" t="s">
        <v>166</v>
      </c>
    </row>
    <row r="241" s="13" customFormat="1">
      <c r="A241" s="13"/>
      <c r="B241" s="224"/>
      <c r="C241" s="225"/>
      <c r="D241" s="226" t="s">
        <v>178</v>
      </c>
      <c r="E241" s="227" t="s">
        <v>19</v>
      </c>
      <c r="F241" s="228" t="s">
        <v>1925</v>
      </c>
      <c r="G241" s="225"/>
      <c r="H241" s="227" t="s">
        <v>19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178</v>
      </c>
      <c r="AU241" s="234" t="s">
        <v>81</v>
      </c>
      <c r="AV241" s="13" t="s">
        <v>79</v>
      </c>
      <c r="AW241" s="13" t="s">
        <v>33</v>
      </c>
      <c r="AX241" s="13" t="s">
        <v>71</v>
      </c>
      <c r="AY241" s="234" t="s">
        <v>166</v>
      </c>
    </row>
    <row r="242" s="13" customFormat="1">
      <c r="A242" s="13"/>
      <c r="B242" s="224"/>
      <c r="C242" s="225"/>
      <c r="D242" s="226" t="s">
        <v>178</v>
      </c>
      <c r="E242" s="227" t="s">
        <v>19</v>
      </c>
      <c r="F242" s="228" t="s">
        <v>1926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178</v>
      </c>
      <c r="AU242" s="234" t="s">
        <v>81</v>
      </c>
      <c r="AV242" s="13" t="s">
        <v>79</v>
      </c>
      <c r="AW242" s="13" t="s">
        <v>33</v>
      </c>
      <c r="AX242" s="13" t="s">
        <v>71</v>
      </c>
      <c r="AY242" s="234" t="s">
        <v>166</v>
      </c>
    </row>
    <row r="243" s="13" customFormat="1">
      <c r="A243" s="13"/>
      <c r="B243" s="224"/>
      <c r="C243" s="225"/>
      <c r="D243" s="226" t="s">
        <v>178</v>
      </c>
      <c r="E243" s="227" t="s">
        <v>19</v>
      </c>
      <c r="F243" s="228" t="s">
        <v>1927</v>
      </c>
      <c r="G243" s="225"/>
      <c r="H243" s="227" t="s">
        <v>19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178</v>
      </c>
      <c r="AU243" s="234" t="s">
        <v>81</v>
      </c>
      <c r="AV243" s="13" t="s">
        <v>79</v>
      </c>
      <c r="AW243" s="13" t="s">
        <v>33</v>
      </c>
      <c r="AX243" s="13" t="s">
        <v>71</v>
      </c>
      <c r="AY243" s="234" t="s">
        <v>166</v>
      </c>
    </row>
    <row r="244" s="13" customFormat="1">
      <c r="A244" s="13"/>
      <c r="B244" s="224"/>
      <c r="C244" s="225"/>
      <c r="D244" s="226" t="s">
        <v>178</v>
      </c>
      <c r="E244" s="227" t="s">
        <v>19</v>
      </c>
      <c r="F244" s="228" t="s">
        <v>1928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178</v>
      </c>
      <c r="AU244" s="234" t="s">
        <v>81</v>
      </c>
      <c r="AV244" s="13" t="s">
        <v>79</v>
      </c>
      <c r="AW244" s="13" t="s">
        <v>33</v>
      </c>
      <c r="AX244" s="13" t="s">
        <v>71</v>
      </c>
      <c r="AY244" s="234" t="s">
        <v>166</v>
      </c>
    </row>
    <row r="245" s="13" customFormat="1">
      <c r="A245" s="13"/>
      <c r="B245" s="224"/>
      <c r="C245" s="225"/>
      <c r="D245" s="226" t="s">
        <v>178</v>
      </c>
      <c r="E245" s="227" t="s">
        <v>19</v>
      </c>
      <c r="F245" s="228" t="s">
        <v>1929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178</v>
      </c>
      <c r="AU245" s="234" t="s">
        <v>81</v>
      </c>
      <c r="AV245" s="13" t="s">
        <v>79</v>
      </c>
      <c r="AW245" s="13" t="s">
        <v>33</v>
      </c>
      <c r="AX245" s="13" t="s">
        <v>71</v>
      </c>
      <c r="AY245" s="234" t="s">
        <v>166</v>
      </c>
    </row>
    <row r="246" s="13" customFormat="1">
      <c r="A246" s="13"/>
      <c r="B246" s="224"/>
      <c r="C246" s="225"/>
      <c r="D246" s="226" t="s">
        <v>178</v>
      </c>
      <c r="E246" s="227" t="s">
        <v>19</v>
      </c>
      <c r="F246" s="228" t="s">
        <v>1930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178</v>
      </c>
      <c r="AU246" s="234" t="s">
        <v>81</v>
      </c>
      <c r="AV246" s="13" t="s">
        <v>79</v>
      </c>
      <c r="AW246" s="13" t="s">
        <v>33</v>
      </c>
      <c r="AX246" s="13" t="s">
        <v>71</v>
      </c>
      <c r="AY246" s="234" t="s">
        <v>166</v>
      </c>
    </row>
    <row r="247" s="13" customFormat="1">
      <c r="A247" s="13"/>
      <c r="B247" s="224"/>
      <c r="C247" s="225"/>
      <c r="D247" s="226" t="s">
        <v>178</v>
      </c>
      <c r="E247" s="227" t="s">
        <v>19</v>
      </c>
      <c r="F247" s="228" t="s">
        <v>1929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178</v>
      </c>
      <c r="AU247" s="234" t="s">
        <v>81</v>
      </c>
      <c r="AV247" s="13" t="s">
        <v>79</v>
      </c>
      <c r="AW247" s="13" t="s">
        <v>33</v>
      </c>
      <c r="AX247" s="13" t="s">
        <v>71</v>
      </c>
      <c r="AY247" s="234" t="s">
        <v>166</v>
      </c>
    </row>
    <row r="248" s="13" customFormat="1">
      <c r="A248" s="13"/>
      <c r="B248" s="224"/>
      <c r="C248" s="225"/>
      <c r="D248" s="226" t="s">
        <v>178</v>
      </c>
      <c r="E248" s="227" t="s">
        <v>19</v>
      </c>
      <c r="F248" s="228" t="s">
        <v>1931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178</v>
      </c>
      <c r="AU248" s="234" t="s">
        <v>81</v>
      </c>
      <c r="AV248" s="13" t="s">
        <v>79</v>
      </c>
      <c r="AW248" s="13" t="s">
        <v>33</v>
      </c>
      <c r="AX248" s="13" t="s">
        <v>71</v>
      </c>
      <c r="AY248" s="234" t="s">
        <v>166</v>
      </c>
    </row>
    <row r="249" s="13" customFormat="1">
      <c r="A249" s="13"/>
      <c r="B249" s="224"/>
      <c r="C249" s="225"/>
      <c r="D249" s="226" t="s">
        <v>178</v>
      </c>
      <c r="E249" s="227" t="s">
        <v>19</v>
      </c>
      <c r="F249" s="228" t="s">
        <v>1932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178</v>
      </c>
      <c r="AU249" s="234" t="s">
        <v>81</v>
      </c>
      <c r="AV249" s="13" t="s">
        <v>79</v>
      </c>
      <c r="AW249" s="13" t="s">
        <v>33</v>
      </c>
      <c r="AX249" s="13" t="s">
        <v>71</v>
      </c>
      <c r="AY249" s="234" t="s">
        <v>166</v>
      </c>
    </row>
    <row r="250" s="13" customFormat="1">
      <c r="A250" s="13"/>
      <c r="B250" s="224"/>
      <c r="C250" s="225"/>
      <c r="D250" s="226" t="s">
        <v>178</v>
      </c>
      <c r="E250" s="227" t="s">
        <v>19</v>
      </c>
      <c r="F250" s="228" t="s">
        <v>181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178</v>
      </c>
      <c r="AU250" s="234" t="s">
        <v>81</v>
      </c>
      <c r="AV250" s="13" t="s">
        <v>79</v>
      </c>
      <c r="AW250" s="13" t="s">
        <v>33</v>
      </c>
      <c r="AX250" s="13" t="s">
        <v>71</v>
      </c>
      <c r="AY250" s="234" t="s">
        <v>166</v>
      </c>
    </row>
    <row r="251" s="14" customFormat="1">
      <c r="A251" s="14"/>
      <c r="B251" s="235"/>
      <c r="C251" s="236"/>
      <c r="D251" s="226" t="s">
        <v>178</v>
      </c>
      <c r="E251" s="237" t="s">
        <v>19</v>
      </c>
      <c r="F251" s="238" t="s">
        <v>1922</v>
      </c>
      <c r="G251" s="236"/>
      <c r="H251" s="239">
        <v>1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178</v>
      </c>
      <c r="AU251" s="245" t="s">
        <v>81</v>
      </c>
      <c r="AV251" s="14" t="s">
        <v>81</v>
      </c>
      <c r="AW251" s="14" t="s">
        <v>33</v>
      </c>
      <c r="AX251" s="14" t="s">
        <v>71</v>
      </c>
      <c r="AY251" s="245" t="s">
        <v>166</v>
      </c>
    </row>
    <row r="252" s="15" customFormat="1">
      <c r="A252" s="15"/>
      <c r="B252" s="246"/>
      <c r="C252" s="247"/>
      <c r="D252" s="226" t="s">
        <v>178</v>
      </c>
      <c r="E252" s="248" t="s">
        <v>19</v>
      </c>
      <c r="F252" s="249" t="s">
        <v>183</v>
      </c>
      <c r="G252" s="247"/>
      <c r="H252" s="250">
        <v>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6" t="s">
        <v>178</v>
      </c>
      <c r="AU252" s="256" t="s">
        <v>81</v>
      </c>
      <c r="AV252" s="15" t="s">
        <v>175</v>
      </c>
      <c r="AW252" s="15" t="s">
        <v>33</v>
      </c>
      <c r="AX252" s="15" t="s">
        <v>79</v>
      </c>
      <c r="AY252" s="256" t="s">
        <v>166</v>
      </c>
    </row>
    <row r="253" s="2" customFormat="1" ht="24.15" customHeight="1">
      <c r="A253" s="40"/>
      <c r="B253" s="41"/>
      <c r="C253" s="206" t="s">
        <v>305</v>
      </c>
      <c r="D253" s="206" t="s">
        <v>170</v>
      </c>
      <c r="E253" s="207" t="s">
        <v>1933</v>
      </c>
      <c r="F253" s="208" t="s">
        <v>1934</v>
      </c>
      <c r="G253" s="209" t="s">
        <v>339</v>
      </c>
      <c r="H253" s="210">
        <v>1</v>
      </c>
      <c r="I253" s="211"/>
      <c r="J253" s="212">
        <f>ROUND(I253*H253,2)</f>
        <v>0</v>
      </c>
      <c r="K253" s="208" t="s">
        <v>174</v>
      </c>
      <c r="L253" s="46"/>
      <c r="M253" s="213" t="s">
        <v>19</v>
      </c>
      <c r="N253" s="214" t="s">
        <v>42</v>
      </c>
      <c r="O253" s="86"/>
      <c r="P253" s="215">
        <f>O253*H253</f>
        <v>0</v>
      </c>
      <c r="Q253" s="215">
        <v>0.36190800000000001</v>
      </c>
      <c r="R253" s="215">
        <f>Q253*H253</f>
        <v>0.36190800000000001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175</v>
      </c>
      <c r="AT253" s="217" t="s">
        <v>170</v>
      </c>
      <c r="AU253" s="217" t="s">
        <v>81</v>
      </c>
      <c r="AY253" s="19" t="s">
        <v>166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79</v>
      </c>
      <c r="BK253" s="218">
        <f>ROUND(I253*H253,2)</f>
        <v>0</v>
      </c>
      <c r="BL253" s="19" t="s">
        <v>175</v>
      </c>
      <c r="BM253" s="217" t="s">
        <v>308</v>
      </c>
    </row>
    <row r="254" s="2" customFormat="1">
      <c r="A254" s="40"/>
      <c r="B254" s="41"/>
      <c r="C254" s="42"/>
      <c r="D254" s="219" t="s">
        <v>176</v>
      </c>
      <c r="E254" s="42"/>
      <c r="F254" s="220" t="s">
        <v>1935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176</v>
      </c>
      <c r="AU254" s="19" t="s">
        <v>81</v>
      </c>
    </row>
    <row r="255" s="13" customFormat="1">
      <c r="A255" s="13"/>
      <c r="B255" s="224"/>
      <c r="C255" s="225"/>
      <c r="D255" s="226" t="s">
        <v>178</v>
      </c>
      <c r="E255" s="227" t="s">
        <v>19</v>
      </c>
      <c r="F255" s="228" t="s">
        <v>1847</v>
      </c>
      <c r="G255" s="225"/>
      <c r="H255" s="227" t="s">
        <v>19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178</v>
      </c>
      <c r="AU255" s="234" t="s">
        <v>81</v>
      </c>
      <c r="AV255" s="13" t="s">
        <v>79</v>
      </c>
      <c r="AW255" s="13" t="s">
        <v>33</v>
      </c>
      <c r="AX255" s="13" t="s">
        <v>71</v>
      </c>
      <c r="AY255" s="234" t="s">
        <v>166</v>
      </c>
    </row>
    <row r="256" s="13" customFormat="1">
      <c r="A256" s="13"/>
      <c r="B256" s="224"/>
      <c r="C256" s="225"/>
      <c r="D256" s="226" t="s">
        <v>178</v>
      </c>
      <c r="E256" s="227" t="s">
        <v>19</v>
      </c>
      <c r="F256" s="228" t="s">
        <v>181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178</v>
      </c>
      <c r="AU256" s="234" t="s">
        <v>81</v>
      </c>
      <c r="AV256" s="13" t="s">
        <v>79</v>
      </c>
      <c r="AW256" s="13" t="s">
        <v>33</v>
      </c>
      <c r="AX256" s="13" t="s">
        <v>71</v>
      </c>
      <c r="AY256" s="234" t="s">
        <v>166</v>
      </c>
    </row>
    <row r="257" s="13" customFormat="1">
      <c r="A257" s="13"/>
      <c r="B257" s="224"/>
      <c r="C257" s="225"/>
      <c r="D257" s="226" t="s">
        <v>178</v>
      </c>
      <c r="E257" s="227" t="s">
        <v>19</v>
      </c>
      <c r="F257" s="228" t="s">
        <v>1848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178</v>
      </c>
      <c r="AU257" s="234" t="s">
        <v>81</v>
      </c>
      <c r="AV257" s="13" t="s">
        <v>79</v>
      </c>
      <c r="AW257" s="13" t="s">
        <v>33</v>
      </c>
      <c r="AX257" s="13" t="s">
        <v>71</v>
      </c>
      <c r="AY257" s="234" t="s">
        <v>166</v>
      </c>
    </row>
    <row r="258" s="14" customFormat="1">
      <c r="A258" s="14"/>
      <c r="B258" s="235"/>
      <c r="C258" s="236"/>
      <c r="D258" s="226" t="s">
        <v>178</v>
      </c>
      <c r="E258" s="237" t="s">
        <v>19</v>
      </c>
      <c r="F258" s="238" t="s">
        <v>1916</v>
      </c>
      <c r="G258" s="236"/>
      <c r="H258" s="239">
        <v>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178</v>
      </c>
      <c r="AU258" s="245" t="s">
        <v>81</v>
      </c>
      <c r="AV258" s="14" t="s">
        <v>81</v>
      </c>
      <c r="AW258" s="14" t="s">
        <v>33</v>
      </c>
      <c r="AX258" s="14" t="s">
        <v>71</v>
      </c>
      <c r="AY258" s="245" t="s">
        <v>166</v>
      </c>
    </row>
    <row r="259" s="15" customFormat="1">
      <c r="A259" s="15"/>
      <c r="B259" s="246"/>
      <c r="C259" s="247"/>
      <c r="D259" s="226" t="s">
        <v>178</v>
      </c>
      <c r="E259" s="248" t="s">
        <v>19</v>
      </c>
      <c r="F259" s="249" t="s">
        <v>183</v>
      </c>
      <c r="G259" s="247"/>
      <c r="H259" s="250">
        <v>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178</v>
      </c>
      <c r="AU259" s="256" t="s">
        <v>81</v>
      </c>
      <c r="AV259" s="15" t="s">
        <v>175</v>
      </c>
      <c r="AW259" s="15" t="s">
        <v>33</v>
      </c>
      <c r="AX259" s="15" t="s">
        <v>79</v>
      </c>
      <c r="AY259" s="256" t="s">
        <v>166</v>
      </c>
    </row>
    <row r="260" s="2" customFormat="1" ht="16.5" customHeight="1">
      <c r="A260" s="40"/>
      <c r="B260" s="41"/>
      <c r="C260" s="257" t="s">
        <v>249</v>
      </c>
      <c r="D260" s="257" t="s">
        <v>260</v>
      </c>
      <c r="E260" s="258" t="s">
        <v>1936</v>
      </c>
      <c r="F260" s="259" t="s">
        <v>1937</v>
      </c>
      <c r="G260" s="260" t="s">
        <v>339</v>
      </c>
      <c r="H260" s="261">
        <v>1</v>
      </c>
      <c r="I260" s="262"/>
      <c r="J260" s="263">
        <f>ROUND(I260*H260,2)</f>
        <v>0</v>
      </c>
      <c r="K260" s="259" t="s">
        <v>174</v>
      </c>
      <c r="L260" s="264"/>
      <c r="M260" s="265" t="s">
        <v>19</v>
      </c>
      <c r="N260" s="266" t="s">
        <v>42</v>
      </c>
      <c r="O260" s="86"/>
      <c r="P260" s="215">
        <f>O260*H260</f>
        <v>0</v>
      </c>
      <c r="Q260" s="215">
        <v>0.063</v>
      </c>
      <c r="R260" s="215">
        <f>Q260*H260</f>
        <v>0.063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200</v>
      </c>
      <c r="AT260" s="217" t="s">
        <v>260</v>
      </c>
      <c r="AU260" s="217" t="s">
        <v>81</v>
      </c>
      <c r="AY260" s="19" t="s">
        <v>166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79</v>
      </c>
      <c r="BK260" s="218">
        <f>ROUND(I260*H260,2)</f>
        <v>0</v>
      </c>
      <c r="BL260" s="19" t="s">
        <v>175</v>
      </c>
      <c r="BM260" s="217" t="s">
        <v>314</v>
      </c>
    </row>
    <row r="261" s="2" customFormat="1" ht="16.5" customHeight="1">
      <c r="A261" s="40"/>
      <c r="B261" s="41"/>
      <c r="C261" s="206" t="s">
        <v>317</v>
      </c>
      <c r="D261" s="206" t="s">
        <v>170</v>
      </c>
      <c r="E261" s="207" t="s">
        <v>1938</v>
      </c>
      <c r="F261" s="208" t="s">
        <v>1939</v>
      </c>
      <c r="G261" s="209" t="s">
        <v>332</v>
      </c>
      <c r="H261" s="210">
        <v>80.5</v>
      </c>
      <c r="I261" s="211"/>
      <c r="J261" s="212">
        <f>ROUND(I261*H261,2)</f>
        <v>0</v>
      </c>
      <c r="K261" s="208" t="s">
        <v>174</v>
      </c>
      <c r="L261" s="46"/>
      <c r="M261" s="213" t="s">
        <v>19</v>
      </c>
      <c r="N261" s="214" t="s">
        <v>42</v>
      </c>
      <c r="O261" s="86"/>
      <c r="P261" s="215">
        <f>O261*H261</f>
        <v>0</v>
      </c>
      <c r="Q261" s="215">
        <v>0.00019236000000000001</v>
      </c>
      <c r="R261" s="215">
        <f>Q261*H261</f>
        <v>0.015484980000000001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175</v>
      </c>
      <c r="AT261" s="217" t="s">
        <v>170</v>
      </c>
      <c r="AU261" s="217" t="s">
        <v>81</v>
      </c>
      <c r="AY261" s="19" t="s">
        <v>166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79</v>
      </c>
      <c r="BK261" s="218">
        <f>ROUND(I261*H261,2)</f>
        <v>0</v>
      </c>
      <c r="BL261" s="19" t="s">
        <v>175</v>
      </c>
      <c r="BM261" s="217" t="s">
        <v>320</v>
      </c>
    </row>
    <row r="262" s="2" customFormat="1">
      <c r="A262" s="40"/>
      <c r="B262" s="41"/>
      <c r="C262" s="42"/>
      <c r="D262" s="219" t="s">
        <v>176</v>
      </c>
      <c r="E262" s="42"/>
      <c r="F262" s="220" t="s">
        <v>1940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176</v>
      </c>
      <c r="AU262" s="19" t="s">
        <v>81</v>
      </c>
    </row>
    <row r="263" s="13" customFormat="1">
      <c r="A263" s="13"/>
      <c r="B263" s="224"/>
      <c r="C263" s="225"/>
      <c r="D263" s="226" t="s">
        <v>178</v>
      </c>
      <c r="E263" s="227" t="s">
        <v>19</v>
      </c>
      <c r="F263" s="228" t="s">
        <v>1847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178</v>
      </c>
      <c r="AU263" s="234" t="s">
        <v>81</v>
      </c>
      <c r="AV263" s="13" t="s">
        <v>79</v>
      </c>
      <c r="AW263" s="13" t="s">
        <v>33</v>
      </c>
      <c r="AX263" s="13" t="s">
        <v>71</v>
      </c>
      <c r="AY263" s="234" t="s">
        <v>166</v>
      </c>
    </row>
    <row r="264" s="13" customFormat="1">
      <c r="A264" s="13"/>
      <c r="B264" s="224"/>
      <c r="C264" s="225"/>
      <c r="D264" s="226" t="s">
        <v>178</v>
      </c>
      <c r="E264" s="227" t="s">
        <v>19</v>
      </c>
      <c r="F264" s="228" t="s">
        <v>1941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178</v>
      </c>
      <c r="AU264" s="234" t="s">
        <v>81</v>
      </c>
      <c r="AV264" s="13" t="s">
        <v>79</v>
      </c>
      <c r="AW264" s="13" t="s">
        <v>33</v>
      </c>
      <c r="AX264" s="13" t="s">
        <v>71</v>
      </c>
      <c r="AY264" s="234" t="s">
        <v>166</v>
      </c>
    </row>
    <row r="265" s="14" customFormat="1">
      <c r="A265" s="14"/>
      <c r="B265" s="235"/>
      <c r="C265" s="236"/>
      <c r="D265" s="226" t="s">
        <v>178</v>
      </c>
      <c r="E265" s="237" t="s">
        <v>19</v>
      </c>
      <c r="F265" s="238" t="s">
        <v>1942</v>
      </c>
      <c r="G265" s="236"/>
      <c r="H265" s="239">
        <v>80.5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178</v>
      </c>
      <c r="AU265" s="245" t="s">
        <v>81</v>
      </c>
      <c r="AV265" s="14" t="s">
        <v>81</v>
      </c>
      <c r="AW265" s="14" t="s">
        <v>33</v>
      </c>
      <c r="AX265" s="14" t="s">
        <v>71</v>
      </c>
      <c r="AY265" s="245" t="s">
        <v>166</v>
      </c>
    </row>
    <row r="266" s="15" customFormat="1">
      <c r="A266" s="15"/>
      <c r="B266" s="246"/>
      <c r="C266" s="247"/>
      <c r="D266" s="226" t="s">
        <v>178</v>
      </c>
      <c r="E266" s="248" t="s">
        <v>19</v>
      </c>
      <c r="F266" s="249" t="s">
        <v>183</v>
      </c>
      <c r="G266" s="247"/>
      <c r="H266" s="250">
        <v>80.5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178</v>
      </c>
      <c r="AU266" s="256" t="s">
        <v>81</v>
      </c>
      <c r="AV266" s="15" t="s">
        <v>175</v>
      </c>
      <c r="AW266" s="15" t="s">
        <v>33</v>
      </c>
      <c r="AX266" s="15" t="s">
        <v>79</v>
      </c>
      <c r="AY266" s="256" t="s">
        <v>166</v>
      </c>
    </row>
    <row r="267" s="2" customFormat="1" ht="16.5" customHeight="1">
      <c r="A267" s="40"/>
      <c r="B267" s="41"/>
      <c r="C267" s="206" t="s">
        <v>254</v>
      </c>
      <c r="D267" s="206" t="s">
        <v>170</v>
      </c>
      <c r="E267" s="207" t="s">
        <v>1943</v>
      </c>
      <c r="F267" s="208" t="s">
        <v>1944</v>
      </c>
      <c r="G267" s="209" t="s">
        <v>332</v>
      </c>
      <c r="H267" s="210">
        <v>80.5</v>
      </c>
      <c r="I267" s="211"/>
      <c r="J267" s="212">
        <f>ROUND(I267*H267,2)</f>
        <v>0</v>
      </c>
      <c r="K267" s="208" t="s">
        <v>174</v>
      </c>
      <c r="L267" s="46"/>
      <c r="M267" s="213" t="s">
        <v>19</v>
      </c>
      <c r="N267" s="214" t="s">
        <v>42</v>
      </c>
      <c r="O267" s="86"/>
      <c r="P267" s="215">
        <f>O267*H267</f>
        <v>0</v>
      </c>
      <c r="Q267" s="215">
        <v>6.3E-05</v>
      </c>
      <c r="R267" s="215">
        <f>Q267*H267</f>
        <v>0.0050714999999999996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175</v>
      </c>
      <c r="AT267" s="217" t="s">
        <v>170</v>
      </c>
      <c r="AU267" s="217" t="s">
        <v>81</v>
      </c>
      <c r="AY267" s="19" t="s">
        <v>166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79</v>
      </c>
      <c r="BK267" s="218">
        <f>ROUND(I267*H267,2)</f>
        <v>0</v>
      </c>
      <c r="BL267" s="19" t="s">
        <v>175</v>
      </c>
      <c r="BM267" s="217" t="s">
        <v>327</v>
      </c>
    </row>
    <row r="268" s="2" customFormat="1">
      <c r="A268" s="40"/>
      <c r="B268" s="41"/>
      <c r="C268" s="42"/>
      <c r="D268" s="219" t="s">
        <v>176</v>
      </c>
      <c r="E268" s="42"/>
      <c r="F268" s="220" t="s">
        <v>1945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176</v>
      </c>
      <c r="AU268" s="19" t="s">
        <v>81</v>
      </c>
    </row>
    <row r="269" s="13" customFormat="1">
      <c r="A269" s="13"/>
      <c r="B269" s="224"/>
      <c r="C269" s="225"/>
      <c r="D269" s="226" t="s">
        <v>178</v>
      </c>
      <c r="E269" s="227" t="s">
        <v>19</v>
      </c>
      <c r="F269" s="228" t="s">
        <v>1847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178</v>
      </c>
      <c r="AU269" s="234" t="s">
        <v>81</v>
      </c>
      <c r="AV269" s="13" t="s">
        <v>79</v>
      </c>
      <c r="AW269" s="13" t="s">
        <v>33</v>
      </c>
      <c r="AX269" s="13" t="s">
        <v>71</v>
      </c>
      <c r="AY269" s="234" t="s">
        <v>166</v>
      </c>
    </row>
    <row r="270" s="13" customFormat="1">
      <c r="A270" s="13"/>
      <c r="B270" s="224"/>
      <c r="C270" s="225"/>
      <c r="D270" s="226" t="s">
        <v>178</v>
      </c>
      <c r="E270" s="227" t="s">
        <v>19</v>
      </c>
      <c r="F270" s="228" t="s">
        <v>181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178</v>
      </c>
      <c r="AU270" s="234" t="s">
        <v>81</v>
      </c>
      <c r="AV270" s="13" t="s">
        <v>79</v>
      </c>
      <c r="AW270" s="13" t="s">
        <v>33</v>
      </c>
      <c r="AX270" s="13" t="s">
        <v>71</v>
      </c>
      <c r="AY270" s="234" t="s">
        <v>166</v>
      </c>
    </row>
    <row r="271" s="13" customFormat="1">
      <c r="A271" s="13"/>
      <c r="B271" s="224"/>
      <c r="C271" s="225"/>
      <c r="D271" s="226" t="s">
        <v>178</v>
      </c>
      <c r="E271" s="227" t="s">
        <v>19</v>
      </c>
      <c r="F271" s="228" t="s">
        <v>1848</v>
      </c>
      <c r="G271" s="225"/>
      <c r="H271" s="227" t="s">
        <v>19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178</v>
      </c>
      <c r="AU271" s="234" t="s">
        <v>81</v>
      </c>
      <c r="AV271" s="13" t="s">
        <v>79</v>
      </c>
      <c r="AW271" s="13" t="s">
        <v>33</v>
      </c>
      <c r="AX271" s="13" t="s">
        <v>71</v>
      </c>
      <c r="AY271" s="234" t="s">
        <v>166</v>
      </c>
    </row>
    <row r="272" s="13" customFormat="1">
      <c r="A272" s="13"/>
      <c r="B272" s="224"/>
      <c r="C272" s="225"/>
      <c r="D272" s="226" t="s">
        <v>178</v>
      </c>
      <c r="E272" s="227" t="s">
        <v>19</v>
      </c>
      <c r="F272" s="228" t="s">
        <v>1850</v>
      </c>
      <c r="G272" s="225"/>
      <c r="H272" s="227" t="s">
        <v>19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178</v>
      </c>
      <c r="AU272" s="234" t="s">
        <v>81</v>
      </c>
      <c r="AV272" s="13" t="s">
        <v>79</v>
      </c>
      <c r="AW272" s="13" t="s">
        <v>33</v>
      </c>
      <c r="AX272" s="13" t="s">
        <v>71</v>
      </c>
      <c r="AY272" s="234" t="s">
        <v>166</v>
      </c>
    </row>
    <row r="273" s="13" customFormat="1">
      <c r="A273" s="13"/>
      <c r="B273" s="224"/>
      <c r="C273" s="225"/>
      <c r="D273" s="226" t="s">
        <v>178</v>
      </c>
      <c r="E273" s="227" t="s">
        <v>19</v>
      </c>
      <c r="F273" s="228" t="s">
        <v>181</v>
      </c>
      <c r="G273" s="225"/>
      <c r="H273" s="227" t="s">
        <v>19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178</v>
      </c>
      <c r="AU273" s="234" t="s">
        <v>81</v>
      </c>
      <c r="AV273" s="13" t="s">
        <v>79</v>
      </c>
      <c r="AW273" s="13" t="s">
        <v>33</v>
      </c>
      <c r="AX273" s="13" t="s">
        <v>71</v>
      </c>
      <c r="AY273" s="234" t="s">
        <v>166</v>
      </c>
    </row>
    <row r="274" s="14" customFormat="1">
      <c r="A274" s="14"/>
      <c r="B274" s="235"/>
      <c r="C274" s="236"/>
      <c r="D274" s="226" t="s">
        <v>178</v>
      </c>
      <c r="E274" s="237" t="s">
        <v>19</v>
      </c>
      <c r="F274" s="238" t="s">
        <v>1942</v>
      </c>
      <c r="G274" s="236"/>
      <c r="H274" s="239">
        <v>80.5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178</v>
      </c>
      <c r="AU274" s="245" t="s">
        <v>81</v>
      </c>
      <c r="AV274" s="14" t="s">
        <v>81</v>
      </c>
      <c r="AW274" s="14" t="s">
        <v>33</v>
      </c>
      <c r="AX274" s="14" t="s">
        <v>71</v>
      </c>
      <c r="AY274" s="245" t="s">
        <v>166</v>
      </c>
    </row>
    <row r="275" s="15" customFormat="1">
      <c r="A275" s="15"/>
      <c r="B275" s="246"/>
      <c r="C275" s="247"/>
      <c r="D275" s="226" t="s">
        <v>178</v>
      </c>
      <c r="E275" s="248" t="s">
        <v>19</v>
      </c>
      <c r="F275" s="249" t="s">
        <v>183</v>
      </c>
      <c r="G275" s="247"/>
      <c r="H275" s="250">
        <v>80.5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6" t="s">
        <v>178</v>
      </c>
      <c r="AU275" s="256" t="s">
        <v>81</v>
      </c>
      <c r="AV275" s="15" t="s">
        <v>175</v>
      </c>
      <c r="AW275" s="15" t="s">
        <v>33</v>
      </c>
      <c r="AX275" s="15" t="s">
        <v>79</v>
      </c>
      <c r="AY275" s="256" t="s">
        <v>166</v>
      </c>
    </row>
    <row r="276" s="12" customFormat="1" ht="22.8" customHeight="1">
      <c r="A276" s="12"/>
      <c r="B276" s="190"/>
      <c r="C276" s="191"/>
      <c r="D276" s="192" t="s">
        <v>70</v>
      </c>
      <c r="E276" s="204" t="s">
        <v>952</v>
      </c>
      <c r="F276" s="204" t="s">
        <v>953</v>
      </c>
      <c r="G276" s="191"/>
      <c r="H276" s="191"/>
      <c r="I276" s="194"/>
      <c r="J276" s="205">
        <f>BK276</f>
        <v>0</v>
      </c>
      <c r="K276" s="191"/>
      <c r="L276" s="196"/>
      <c r="M276" s="197"/>
      <c r="N276" s="198"/>
      <c r="O276" s="198"/>
      <c r="P276" s="199">
        <f>SUM(P277:P278)</f>
        <v>0</v>
      </c>
      <c r="Q276" s="198"/>
      <c r="R276" s="199">
        <f>SUM(R277:R278)</f>
        <v>0</v>
      </c>
      <c r="S276" s="198"/>
      <c r="T276" s="200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1" t="s">
        <v>79</v>
      </c>
      <c r="AT276" s="202" t="s">
        <v>70</v>
      </c>
      <c r="AU276" s="202" t="s">
        <v>79</v>
      </c>
      <c r="AY276" s="201" t="s">
        <v>166</v>
      </c>
      <c r="BK276" s="203">
        <f>SUM(BK277:BK278)</f>
        <v>0</v>
      </c>
    </row>
    <row r="277" s="2" customFormat="1" ht="24.15" customHeight="1">
      <c r="A277" s="40"/>
      <c r="B277" s="41"/>
      <c r="C277" s="206" t="s">
        <v>275</v>
      </c>
      <c r="D277" s="206" t="s">
        <v>170</v>
      </c>
      <c r="E277" s="207" t="s">
        <v>1946</v>
      </c>
      <c r="F277" s="208" t="s">
        <v>1947</v>
      </c>
      <c r="G277" s="209" t="s">
        <v>243</v>
      </c>
      <c r="H277" s="210">
        <v>4.4859999999999998</v>
      </c>
      <c r="I277" s="211"/>
      <c r="J277" s="212">
        <f>ROUND(I277*H277,2)</f>
        <v>0</v>
      </c>
      <c r="K277" s="208" t="s">
        <v>174</v>
      </c>
      <c r="L277" s="46"/>
      <c r="M277" s="213" t="s">
        <v>19</v>
      </c>
      <c r="N277" s="214" t="s">
        <v>42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175</v>
      </c>
      <c r="AT277" s="217" t="s">
        <v>170</v>
      </c>
      <c r="AU277" s="217" t="s">
        <v>81</v>
      </c>
      <c r="AY277" s="19" t="s">
        <v>166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79</v>
      </c>
      <c r="BK277" s="218">
        <f>ROUND(I277*H277,2)</f>
        <v>0</v>
      </c>
      <c r="BL277" s="19" t="s">
        <v>175</v>
      </c>
      <c r="BM277" s="217" t="s">
        <v>333</v>
      </c>
    </row>
    <row r="278" s="2" customFormat="1">
      <c r="A278" s="40"/>
      <c r="B278" s="41"/>
      <c r="C278" s="42"/>
      <c r="D278" s="219" t="s">
        <v>176</v>
      </c>
      <c r="E278" s="42"/>
      <c r="F278" s="220" t="s">
        <v>1948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176</v>
      </c>
      <c r="AU278" s="19" t="s">
        <v>81</v>
      </c>
    </row>
    <row r="279" s="12" customFormat="1" ht="25.92" customHeight="1">
      <c r="A279" s="12"/>
      <c r="B279" s="190"/>
      <c r="C279" s="191"/>
      <c r="D279" s="192" t="s">
        <v>70</v>
      </c>
      <c r="E279" s="193" t="s">
        <v>958</v>
      </c>
      <c r="F279" s="193" t="s">
        <v>959</v>
      </c>
      <c r="G279" s="191"/>
      <c r="H279" s="191"/>
      <c r="I279" s="194"/>
      <c r="J279" s="195">
        <f>BK279</f>
        <v>0</v>
      </c>
      <c r="K279" s="191"/>
      <c r="L279" s="196"/>
      <c r="M279" s="197"/>
      <c r="N279" s="198"/>
      <c r="O279" s="198"/>
      <c r="P279" s="199">
        <f>P280</f>
        <v>0</v>
      </c>
      <c r="Q279" s="198"/>
      <c r="R279" s="199">
        <f>R280</f>
        <v>1.3805000000000001E-05</v>
      </c>
      <c r="S279" s="198"/>
      <c r="T279" s="200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1" t="s">
        <v>81</v>
      </c>
      <c r="AT279" s="202" t="s">
        <v>70</v>
      </c>
      <c r="AU279" s="202" t="s">
        <v>71</v>
      </c>
      <c r="AY279" s="201" t="s">
        <v>166</v>
      </c>
      <c r="BK279" s="203">
        <f>BK280</f>
        <v>0</v>
      </c>
    </row>
    <row r="280" s="12" customFormat="1" ht="22.8" customHeight="1">
      <c r="A280" s="12"/>
      <c r="B280" s="190"/>
      <c r="C280" s="191"/>
      <c r="D280" s="192" t="s">
        <v>70</v>
      </c>
      <c r="E280" s="204" t="s">
        <v>1068</v>
      </c>
      <c r="F280" s="204" t="s">
        <v>1069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SUM(P281:P286)</f>
        <v>0</v>
      </c>
      <c r="Q280" s="198"/>
      <c r="R280" s="199">
        <f>SUM(R281:R286)</f>
        <v>1.3805000000000001E-05</v>
      </c>
      <c r="S280" s="198"/>
      <c r="T280" s="200">
        <f>SUM(T281:T286)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81</v>
      </c>
      <c r="AT280" s="202" t="s">
        <v>70</v>
      </c>
      <c r="AU280" s="202" t="s">
        <v>79</v>
      </c>
      <c r="AY280" s="201" t="s">
        <v>166</v>
      </c>
      <c r="BK280" s="203">
        <f>SUM(BK281:BK286)</f>
        <v>0</v>
      </c>
    </row>
    <row r="281" s="2" customFormat="1" ht="21.75" customHeight="1">
      <c r="A281" s="40"/>
      <c r="B281" s="41"/>
      <c r="C281" s="206" t="s">
        <v>257</v>
      </c>
      <c r="D281" s="206" t="s">
        <v>170</v>
      </c>
      <c r="E281" s="207" t="s">
        <v>1949</v>
      </c>
      <c r="F281" s="208" t="s">
        <v>1950</v>
      </c>
      <c r="G281" s="209" t="s">
        <v>332</v>
      </c>
      <c r="H281" s="210">
        <v>0.502</v>
      </c>
      <c r="I281" s="211"/>
      <c r="J281" s="212">
        <f>ROUND(I281*H281,2)</f>
        <v>0</v>
      </c>
      <c r="K281" s="208" t="s">
        <v>174</v>
      </c>
      <c r="L281" s="46"/>
      <c r="M281" s="213" t="s">
        <v>19</v>
      </c>
      <c r="N281" s="214" t="s">
        <v>42</v>
      </c>
      <c r="O281" s="86"/>
      <c r="P281" s="215">
        <f>O281*H281</f>
        <v>0</v>
      </c>
      <c r="Q281" s="215">
        <v>2.7500000000000001E-05</v>
      </c>
      <c r="R281" s="215">
        <f>Q281*H281</f>
        <v>1.3805000000000001E-05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208</v>
      </c>
      <c r="AT281" s="217" t="s">
        <v>170</v>
      </c>
      <c r="AU281" s="217" t="s">
        <v>81</v>
      </c>
      <c r="AY281" s="19" t="s">
        <v>166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79</v>
      </c>
      <c r="BK281" s="218">
        <f>ROUND(I281*H281,2)</f>
        <v>0</v>
      </c>
      <c r="BL281" s="19" t="s">
        <v>208</v>
      </c>
      <c r="BM281" s="217" t="s">
        <v>340</v>
      </c>
    </row>
    <row r="282" s="2" customFormat="1">
      <c r="A282" s="40"/>
      <c r="B282" s="41"/>
      <c r="C282" s="42"/>
      <c r="D282" s="219" t="s">
        <v>176</v>
      </c>
      <c r="E282" s="42"/>
      <c r="F282" s="220" t="s">
        <v>1951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176</v>
      </c>
      <c r="AU282" s="19" t="s">
        <v>81</v>
      </c>
    </row>
    <row r="283" s="13" customFormat="1">
      <c r="A283" s="13"/>
      <c r="B283" s="224"/>
      <c r="C283" s="225"/>
      <c r="D283" s="226" t="s">
        <v>178</v>
      </c>
      <c r="E283" s="227" t="s">
        <v>19</v>
      </c>
      <c r="F283" s="228" t="s">
        <v>1847</v>
      </c>
      <c r="G283" s="225"/>
      <c r="H283" s="227" t="s">
        <v>19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178</v>
      </c>
      <c r="AU283" s="234" t="s">
        <v>81</v>
      </c>
      <c r="AV283" s="13" t="s">
        <v>79</v>
      </c>
      <c r="AW283" s="13" t="s">
        <v>33</v>
      </c>
      <c r="AX283" s="13" t="s">
        <v>71</v>
      </c>
      <c r="AY283" s="234" t="s">
        <v>166</v>
      </c>
    </row>
    <row r="284" s="13" customFormat="1">
      <c r="A284" s="13"/>
      <c r="B284" s="224"/>
      <c r="C284" s="225"/>
      <c r="D284" s="226" t="s">
        <v>178</v>
      </c>
      <c r="E284" s="227" t="s">
        <v>19</v>
      </c>
      <c r="F284" s="228" t="s">
        <v>181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178</v>
      </c>
      <c r="AU284" s="234" t="s">
        <v>81</v>
      </c>
      <c r="AV284" s="13" t="s">
        <v>79</v>
      </c>
      <c r="AW284" s="13" t="s">
        <v>33</v>
      </c>
      <c r="AX284" s="13" t="s">
        <v>71</v>
      </c>
      <c r="AY284" s="234" t="s">
        <v>166</v>
      </c>
    </row>
    <row r="285" s="14" customFormat="1">
      <c r="A285" s="14"/>
      <c r="B285" s="235"/>
      <c r="C285" s="236"/>
      <c r="D285" s="226" t="s">
        <v>178</v>
      </c>
      <c r="E285" s="237" t="s">
        <v>19</v>
      </c>
      <c r="F285" s="238" t="s">
        <v>1952</v>
      </c>
      <c r="G285" s="236"/>
      <c r="H285" s="239">
        <v>0.502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178</v>
      </c>
      <c r="AU285" s="245" t="s">
        <v>81</v>
      </c>
      <c r="AV285" s="14" t="s">
        <v>81</v>
      </c>
      <c r="AW285" s="14" t="s">
        <v>33</v>
      </c>
      <c r="AX285" s="14" t="s">
        <v>71</v>
      </c>
      <c r="AY285" s="245" t="s">
        <v>166</v>
      </c>
    </row>
    <row r="286" s="15" customFormat="1">
      <c r="A286" s="15"/>
      <c r="B286" s="246"/>
      <c r="C286" s="247"/>
      <c r="D286" s="226" t="s">
        <v>178</v>
      </c>
      <c r="E286" s="248" t="s">
        <v>19</v>
      </c>
      <c r="F286" s="249" t="s">
        <v>183</v>
      </c>
      <c r="G286" s="247"/>
      <c r="H286" s="250">
        <v>0.502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178</v>
      </c>
      <c r="AU286" s="256" t="s">
        <v>81</v>
      </c>
      <c r="AV286" s="15" t="s">
        <v>175</v>
      </c>
      <c r="AW286" s="15" t="s">
        <v>33</v>
      </c>
      <c r="AX286" s="15" t="s">
        <v>79</v>
      </c>
      <c r="AY286" s="256" t="s">
        <v>166</v>
      </c>
    </row>
    <row r="287" s="12" customFormat="1" ht="25.92" customHeight="1">
      <c r="A287" s="12"/>
      <c r="B287" s="190"/>
      <c r="C287" s="191"/>
      <c r="D287" s="192" t="s">
        <v>70</v>
      </c>
      <c r="E287" s="193" t="s">
        <v>260</v>
      </c>
      <c r="F287" s="193" t="s">
        <v>1568</v>
      </c>
      <c r="G287" s="191"/>
      <c r="H287" s="191"/>
      <c r="I287" s="194"/>
      <c r="J287" s="195">
        <f>BK287</f>
        <v>0</v>
      </c>
      <c r="K287" s="191"/>
      <c r="L287" s="196"/>
      <c r="M287" s="197"/>
      <c r="N287" s="198"/>
      <c r="O287" s="198"/>
      <c r="P287" s="199">
        <f>P288</f>
        <v>0</v>
      </c>
      <c r="Q287" s="198"/>
      <c r="R287" s="199">
        <f>R288</f>
        <v>0.065129999999999993</v>
      </c>
      <c r="S287" s="198"/>
      <c r="T287" s="200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1" t="s">
        <v>188</v>
      </c>
      <c r="AT287" s="202" t="s">
        <v>70</v>
      </c>
      <c r="AU287" s="202" t="s">
        <v>71</v>
      </c>
      <c r="AY287" s="201" t="s">
        <v>166</v>
      </c>
      <c r="BK287" s="203">
        <f>BK288</f>
        <v>0</v>
      </c>
    </row>
    <row r="288" s="12" customFormat="1" ht="22.8" customHeight="1">
      <c r="A288" s="12"/>
      <c r="B288" s="190"/>
      <c r="C288" s="191"/>
      <c r="D288" s="192" t="s">
        <v>70</v>
      </c>
      <c r="E288" s="204" t="s">
        <v>1569</v>
      </c>
      <c r="F288" s="204" t="s">
        <v>1570</v>
      </c>
      <c r="G288" s="191"/>
      <c r="H288" s="191"/>
      <c r="I288" s="194"/>
      <c r="J288" s="205">
        <f>BK288</f>
        <v>0</v>
      </c>
      <c r="K288" s="191"/>
      <c r="L288" s="196"/>
      <c r="M288" s="197"/>
      <c r="N288" s="198"/>
      <c r="O288" s="198"/>
      <c r="P288" s="199">
        <f>SUM(P289:P299)</f>
        <v>0</v>
      </c>
      <c r="Q288" s="198"/>
      <c r="R288" s="199">
        <f>SUM(R289:R299)</f>
        <v>0.065129999999999993</v>
      </c>
      <c r="S288" s="198"/>
      <c r="T288" s="200">
        <f>SUM(T289:T299)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1" t="s">
        <v>188</v>
      </c>
      <c r="AT288" s="202" t="s">
        <v>70</v>
      </c>
      <c r="AU288" s="202" t="s">
        <v>79</v>
      </c>
      <c r="AY288" s="201" t="s">
        <v>166</v>
      </c>
      <c r="BK288" s="203">
        <f>SUM(BK289:BK299)</f>
        <v>0</v>
      </c>
    </row>
    <row r="289" s="2" customFormat="1" ht="24.15" customHeight="1">
      <c r="A289" s="40"/>
      <c r="B289" s="41"/>
      <c r="C289" s="206" t="s">
        <v>342</v>
      </c>
      <c r="D289" s="206" t="s">
        <v>170</v>
      </c>
      <c r="E289" s="207" t="s">
        <v>1953</v>
      </c>
      <c r="F289" s="208" t="s">
        <v>1954</v>
      </c>
      <c r="G289" s="209" t="s">
        <v>332</v>
      </c>
      <c r="H289" s="210">
        <v>83.5</v>
      </c>
      <c r="I289" s="211"/>
      <c r="J289" s="212">
        <f>ROUND(I289*H289,2)</f>
        <v>0</v>
      </c>
      <c r="K289" s="208" t="s">
        <v>174</v>
      </c>
      <c r="L289" s="46"/>
      <c r="M289" s="213" t="s">
        <v>19</v>
      </c>
      <c r="N289" s="214" t="s">
        <v>42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368</v>
      </c>
      <c r="AT289" s="217" t="s">
        <v>170</v>
      </c>
      <c r="AU289" s="217" t="s">
        <v>81</v>
      </c>
      <c r="AY289" s="19" t="s">
        <v>166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79</v>
      </c>
      <c r="BK289" s="218">
        <f>ROUND(I289*H289,2)</f>
        <v>0</v>
      </c>
      <c r="BL289" s="19" t="s">
        <v>368</v>
      </c>
      <c r="BM289" s="217" t="s">
        <v>345</v>
      </c>
    </row>
    <row r="290" s="2" customFormat="1">
      <c r="A290" s="40"/>
      <c r="B290" s="41"/>
      <c r="C290" s="42"/>
      <c r="D290" s="219" t="s">
        <v>176</v>
      </c>
      <c r="E290" s="42"/>
      <c r="F290" s="220" t="s">
        <v>1955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176</v>
      </c>
      <c r="AU290" s="19" t="s">
        <v>81</v>
      </c>
    </row>
    <row r="291" s="13" customFormat="1">
      <c r="A291" s="13"/>
      <c r="B291" s="224"/>
      <c r="C291" s="225"/>
      <c r="D291" s="226" t="s">
        <v>178</v>
      </c>
      <c r="E291" s="227" t="s">
        <v>19</v>
      </c>
      <c r="F291" s="228" t="s">
        <v>1847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178</v>
      </c>
      <c r="AU291" s="234" t="s">
        <v>81</v>
      </c>
      <c r="AV291" s="13" t="s">
        <v>79</v>
      </c>
      <c r="AW291" s="13" t="s">
        <v>33</v>
      </c>
      <c r="AX291" s="13" t="s">
        <v>71</v>
      </c>
      <c r="AY291" s="234" t="s">
        <v>166</v>
      </c>
    </row>
    <row r="292" s="13" customFormat="1">
      <c r="A292" s="13"/>
      <c r="B292" s="224"/>
      <c r="C292" s="225"/>
      <c r="D292" s="226" t="s">
        <v>178</v>
      </c>
      <c r="E292" s="227" t="s">
        <v>19</v>
      </c>
      <c r="F292" s="228" t="s">
        <v>181</v>
      </c>
      <c r="G292" s="225"/>
      <c r="H292" s="227" t="s">
        <v>19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178</v>
      </c>
      <c r="AU292" s="234" t="s">
        <v>81</v>
      </c>
      <c r="AV292" s="13" t="s">
        <v>79</v>
      </c>
      <c r="AW292" s="13" t="s">
        <v>33</v>
      </c>
      <c r="AX292" s="13" t="s">
        <v>71</v>
      </c>
      <c r="AY292" s="234" t="s">
        <v>166</v>
      </c>
    </row>
    <row r="293" s="13" customFormat="1">
      <c r="A293" s="13"/>
      <c r="B293" s="224"/>
      <c r="C293" s="225"/>
      <c r="D293" s="226" t="s">
        <v>178</v>
      </c>
      <c r="E293" s="227" t="s">
        <v>19</v>
      </c>
      <c r="F293" s="228" t="s">
        <v>1848</v>
      </c>
      <c r="G293" s="225"/>
      <c r="H293" s="227" t="s">
        <v>19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178</v>
      </c>
      <c r="AU293" s="234" t="s">
        <v>81</v>
      </c>
      <c r="AV293" s="13" t="s">
        <v>79</v>
      </c>
      <c r="AW293" s="13" t="s">
        <v>33</v>
      </c>
      <c r="AX293" s="13" t="s">
        <v>71</v>
      </c>
      <c r="AY293" s="234" t="s">
        <v>166</v>
      </c>
    </row>
    <row r="294" s="13" customFormat="1">
      <c r="A294" s="13"/>
      <c r="B294" s="224"/>
      <c r="C294" s="225"/>
      <c r="D294" s="226" t="s">
        <v>178</v>
      </c>
      <c r="E294" s="227" t="s">
        <v>19</v>
      </c>
      <c r="F294" s="228" t="s">
        <v>1956</v>
      </c>
      <c r="G294" s="225"/>
      <c r="H294" s="227" t="s">
        <v>19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178</v>
      </c>
      <c r="AU294" s="234" t="s">
        <v>81</v>
      </c>
      <c r="AV294" s="13" t="s">
        <v>79</v>
      </c>
      <c r="AW294" s="13" t="s">
        <v>33</v>
      </c>
      <c r="AX294" s="13" t="s">
        <v>71</v>
      </c>
      <c r="AY294" s="234" t="s">
        <v>166</v>
      </c>
    </row>
    <row r="295" s="13" customFormat="1">
      <c r="A295" s="13"/>
      <c r="B295" s="224"/>
      <c r="C295" s="225"/>
      <c r="D295" s="226" t="s">
        <v>178</v>
      </c>
      <c r="E295" s="227" t="s">
        <v>19</v>
      </c>
      <c r="F295" s="228" t="s">
        <v>181</v>
      </c>
      <c r="G295" s="225"/>
      <c r="H295" s="227" t="s">
        <v>19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178</v>
      </c>
      <c r="AU295" s="234" t="s">
        <v>81</v>
      </c>
      <c r="AV295" s="13" t="s">
        <v>79</v>
      </c>
      <c r="AW295" s="13" t="s">
        <v>33</v>
      </c>
      <c r="AX295" s="13" t="s">
        <v>71</v>
      </c>
      <c r="AY295" s="234" t="s">
        <v>166</v>
      </c>
    </row>
    <row r="296" s="14" customFormat="1">
      <c r="A296" s="14"/>
      <c r="B296" s="235"/>
      <c r="C296" s="236"/>
      <c r="D296" s="226" t="s">
        <v>178</v>
      </c>
      <c r="E296" s="237" t="s">
        <v>19</v>
      </c>
      <c r="F296" s="238" t="s">
        <v>1909</v>
      </c>
      <c r="G296" s="236"/>
      <c r="H296" s="239">
        <v>80.5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178</v>
      </c>
      <c r="AU296" s="245" t="s">
        <v>81</v>
      </c>
      <c r="AV296" s="14" t="s">
        <v>81</v>
      </c>
      <c r="AW296" s="14" t="s">
        <v>33</v>
      </c>
      <c r="AX296" s="14" t="s">
        <v>71</v>
      </c>
      <c r="AY296" s="245" t="s">
        <v>166</v>
      </c>
    </row>
    <row r="297" s="14" customFormat="1">
      <c r="A297" s="14"/>
      <c r="B297" s="235"/>
      <c r="C297" s="236"/>
      <c r="D297" s="226" t="s">
        <v>178</v>
      </c>
      <c r="E297" s="237" t="s">
        <v>19</v>
      </c>
      <c r="F297" s="238" t="s">
        <v>1957</v>
      </c>
      <c r="G297" s="236"/>
      <c r="H297" s="239">
        <v>3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178</v>
      </c>
      <c r="AU297" s="245" t="s">
        <v>81</v>
      </c>
      <c r="AV297" s="14" t="s">
        <v>81</v>
      </c>
      <c r="AW297" s="14" t="s">
        <v>33</v>
      </c>
      <c r="AX297" s="14" t="s">
        <v>71</v>
      </c>
      <c r="AY297" s="245" t="s">
        <v>166</v>
      </c>
    </row>
    <row r="298" s="15" customFormat="1">
      <c r="A298" s="15"/>
      <c r="B298" s="246"/>
      <c r="C298" s="247"/>
      <c r="D298" s="226" t="s">
        <v>178</v>
      </c>
      <c r="E298" s="248" t="s">
        <v>19</v>
      </c>
      <c r="F298" s="249" t="s">
        <v>183</v>
      </c>
      <c r="G298" s="247"/>
      <c r="H298" s="250">
        <v>83.5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6" t="s">
        <v>178</v>
      </c>
      <c r="AU298" s="256" t="s">
        <v>81</v>
      </c>
      <c r="AV298" s="15" t="s">
        <v>175</v>
      </c>
      <c r="AW298" s="15" t="s">
        <v>33</v>
      </c>
      <c r="AX298" s="15" t="s">
        <v>79</v>
      </c>
      <c r="AY298" s="256" t="s">
        <v>166</v>
      </c>
    </row>
    <row r="299" s="2" customFormat="1" ht="16.5" customHeight="1">
      <c r="A299" s="40"/>
      <c r="B299" s="41"/>
      <c r="C299" s="257" t="s">
        <v>263</v>
      </c>
      <c r="D299" s="257" t="s">
        <v>260</v>
      </c>
      <c r="E299" s="258" t="s">
        <v>1958</v>
      </c>
      <c r="F299" s="259" t="s">
        <v>1959</v>
      </c>
      <c r="G299" s="260" t="s">
        <v>332</v>
      </c>
      <c r="H299" s="261">
        <v>83.5</v>
      </c>
      <c r="I299" s="262"/>
      <c r="J299" s="263">
        <f>ROUND(I299*H299,2)</f>
        <v>0</v>
      </c>
      <c r="K299" s="259" t="s">
        <v>174</v>
      </c>
      <c r="L299" s="264"/>
      <c r="M299" s="290" t="s">
        <v>19</v>
      </c>
      <c r="N299" s="291" t="s">
        <v>42</v>
      </c>
      <c r="O299" s="284"/>
      <c r="P299" s="288">
        <f>O299*H299</f>
        <v>0</v>
      </c>
      <c r="Q299" s="288">
        <v>0.00077999999999999999</v>
      </c>
      <c r="R299" s="288">
        <f>Q299*H299</f>
        <v>0.065129999999999993</v>
      </c>
      <c r="S299" s="288">
        <v>0</v>
      </c>
      <c r="T299" s="289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943</v>
      </c>
      <c r="AT299" s="217" t="s">
        <v>260</v>
      </c>
      <c r="AU299" s="217" t="s">
        <v>81</v>
      </c>
      <c r="AY299" s="19" t="s">
        <v>166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79</v>
      </c>
      <c r="BK299" s="218">
        <f>ROUND(I299*H299,2)</f>
        <v>0</v>
      </c>
      <c r="BL299" s="19" t="s">
        <v>368</v>
      </c>
      <c r="BM299" s="217" t="s">
        <v>355</v>
      </c>
    </row>
    <row r="300" s="2" customFormat="1" ht="6.96" customHeight="1">
      <c r="A300" s="40"/>
      <c r="B300" s="61"/>
      <c r="C300" s="62"/>
      <c r="D300" s="62"/>
      <c r="E300" s="62"/>
      <c r="F300" s="62"/>
      <c r="G300" s="62"/>
      <c r="H300" s="62"/>
      <c r="I300" s="62"/>
      <c r="J300" s="62"/>
      <c r="K300" s="62"/>
      <c r="L300" s="46"/>
      <c r="M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</row>
  </sheetData>
  <sheetProtection sheet="1" autoFilter="0" formatColumns="0" formatRows="0" objects="1" scenarios="1" spinCount="100000" saltValue="vrSxID0TgPQC3VEFfj+TP94U6EgkpctDhic6zegkBIOOXHL5Xoj12ozgK8e23Wsf+JoU9LPVe0aZi+63S63Esw==" hashValue="df80Qr2FFNRE1hIOWC1/awxZq1U/YebfEoxpoJ4bs5ukJnPIGPMTb1aJ+Mf7+68sSfqEsb5m/UMr0t86MwNcHg==" algorithmName="SHA-512" password="CC35"/>
  <autoFilter ref="C88:K29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131151100"/>
    <hyperlink ref="F104" r:id="rId2" display="https://podminky.urs.cz/item/CS_URS_2023_02/131251100"/>
    <hyperlink ref="F115" r:id="rId3" display="https://podminky.urs.cz/item/CS_URS_2023_02/132151102"/>
    <hyperlink ref="F126" r:id="rId4" display="https://podminky.urs.cz/item/CS_URS_2023_02/132251102"/>
    <hyperlink ref="F137" r:id="rId5" display="https://podminky.urs.cz/item/CS_URS_2023_02/162351103"/>
    <hyperlink ref="F149" r:id="rId6" display="https://podminky.urs.cz/item/CS_URS_2023_02/162751117"/>
    <hyperlink ref="F156" r:id="rId7" display="https://podminky.urs.cz/item/CS_URS_2023_02/162751119"/>
    <hyperlink ref="F164" r:id="rId8" display="https://podminky.urs.cz/item/CS_URS_2023_02/171201231"/>
    <hyperlink ref="F168" r:id="rId9" display="https://podminky.urs.cz/item/CS_URS_2023_02/171251201"/>
    <hyperlink ref="F181" r:id="rId10" display="https://podminky.urs.cz/item/CS_URS_2023_02/175151101"/>
    <hyperlink ref="F193" r:id="rId11" display="https://podminky.urs.cz/item/CS_URS_2023_02/311101214"/>
    <hyperlink ref="F202" r:id="rId12" display="https://podminky.urs.cz/item/CS_URS_2023_02/451572111"/>
    <hyperlink ref="F212" r:id="rId13" display="https://podminky.urs.cz/item/CS_URS_2023_02/871161211"/>
    <hyperlink ref="F222" r:id="rId14" display="https://podminky.urs.cz/item/CS_URS_2023_02/879110301"/>
    <hyperlink ref="F230" r:id="rId15" display="https://podminky.urs.cz/item/CS_URS_2023_02/879171111"/>
    <hyperlink ref="F254" r:id="rId16" display="https://podminky.urs.cz/item/CS_URS_2023_02/893811112"/>
    <hyperlink ref="F262" r:id="rId17" display="https://podminky.urs.cz/item/CS_URS_2023_02/899721111"/>
    <hyperlink ref="F268" r:id="rId18" display="https://podminky.urs.cz/item/CS_URS_2023_02/899722111"/>
    <hyperlink ref="F278" r:id="rId19" display="https://podminky.urs.cz/item/CS_URS_2023_02/998276101"/>
    <hyperlink ref="F282" r:id="rId20" display="https://podminky.urs.cz/item/CS_URS_2023_02/713123313"/>
    <hyperlink ref="F290" r:id="rId21" display="https://podminky.urs.cz/item/CS_URS_2023_02/4607912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1960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ROUND((SUM(BE89:BE307)),  2)</f>
        <v>0</v>
      </c>
      <c r="G33" s="40"/>
      <c r="H33" s="40"/>
      <c r="I33" s="150">
        <v>0.20999999999999999</v>
      </c>
      <c r="J33" s="149">
        <f>ROUND(((SUM(BE89:BE307))*I33),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ROUND((SUM(BF89:BF307)),  2)</f>
        <v>0</v>
      </c>
      <c r="G34" s="40"/>
      <c r="H34" s="40"/>
      <c r="I34" s="150">
        <v>0.14999999999999999</v>
      </c>
      <c r="J34" s="149">
        <f>ROUND(((SUM(BF89:BF307))*I34),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ROUND((SUM(BG89:BG307)),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ROUND((SUM(BH89:BH307)),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ROUND((SUM(BI89:BI307)),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D1_02_2 - Kanalizační přípojka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114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</v>
      </c>
      <c r="E62" s="176"/>
      <c r="F62" s="176"/>
      <c r="G62" s="176"/>
      <c r="H62" s="176"/>
      <c r="I62" s="176"/>
      <c r="J62" s="177">
        <f>J215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J234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6"/>
      <c r="J64" s="177">
        <f>J252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1843</v>
      </c>
      <c r="E65" s="176"/>
      <c r="F65" s="176"/>
      <c r="G65" s="176"/>
      <c r="H65" s="176"/>
      <c r="I65" s="176"/>
      <c r="J65" s="177">
        <f>J263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135</v>
      </c>
      <c r="E66" s="176"/>
      <c r="F66" s="176"/>
      <c r="G66" s="176"/>
      <c r="H66" s="176"/>
      <c r="I66" s="176"/>
      <c r="J66" s="177">
        <f>J289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136</v>
      </c>
      <c r="E67" s="170"/>
      <c r="F67" s="170"/>
      <c r="G67" s="170"/>
      <c r="H67" s="170"/>
      <c r="I67" s="170"/>
      <c r="J67" s="171">
        <f>J292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143</v>
      </c>
      <c r="E68" s="176"/>
      <c r="F68" s="176"/>
      <c r="G68" s="176"/>
      <c r="H68" s="176"/>
      <c r="I68" s="176"/>
      <c r="J68" s="177">
        <f>J293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1961</v>
      </c>
      <c r="E69" s="176"/>
      <c r="F69" s="176"/>
      <c r="G69" s="176"/>
      <c r="H69" s="176"/>
      <c r="I69" s="176"/>
      <c r="J69" s="177">
        <f>J300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151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Rybniště Areál TO - oprava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107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D1_02_2 - Kanalizační přípojka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13. 10. 2023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Správa železnic, státní organizace</v>
      </c>
      <c r="G85" s="42"/>
      <c r="H85" s="42"/>
      <c r="I85" s="34" t="s">
        <v>32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152</v>
      </c>
      <c r="D88" s="182" t="s">
        <v>56</v>
      </c>
      <c r="E88" s="182" t="s">
        <v>52</v>
      </c>
      <c r="F88" s="182" t="s">
        <v>53</v>
      </c>
      <c r="G88" s="182" t="s">
        <v>153</v>
      </c>
      <c r="H88" s="182" t="s">
        <v>154</v>
      </c>
      <c r="I88" s="182" t="s">
        <v>155</v>
      </c>
      <c r="J88" s="182" t="s">
        <v>111</v>
      </c>
      <c r="K88" s="183" t="s">
        <v>156</v>
      </c>
      <c r="L88" s="184"/>
      <c r="M88" s="94" t="s">
        <v>19</v>
      </c>
      <c r="N88" s="95" t="s">
        <v>41</v>
      </c>
      <c r="O88" s="95" t="s">
        <v>157</v>
      </c>
      <c r="P88" s="95" t="s">
        <v>158</v>
      </c>
      <c r="Q88" s="95" t="s">
        <v>159</v>
      </c>
      <c r="R88" s="95" t="s">
        <v>160</v>
      </c>
      <c r="S88" s="95" t="s">
        <v>161</v>
      </c>
      <c r="T88" s="96" t="s">
        <v>162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163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P90+P292</f>
        <v>0</v>
      </c>
      <c r="Q89" s="98"/>
      <c r="R89" s="187">
        <f>R90+R292</f>
        <v>3.3048116673070997</v>
      </c>
      <c r="S89" s="98"/>
      <c r="T89" s="188">
        <f>T90+T292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112</v>
      </c>
      <c r="BK89" s="189">
        <f>BK90+BK292</f>
        <v>0</v>
      </c>
    </row>
    <row r="90" s="12" customFormat="1" ht="25.92" customHeight="1">
      <c r="A90" s="12"/>
      <c r="B90" s="190"/>
      <c r="C90" s="191"/>
      <c r="D90" s="192" t="s">
        <v>70</v>
      </c>
      <c r="E90" s="193" t="s">
        <v>164</v>
      </c>
      <c r="F90" s="193" t="s">
        <v>165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P91+P215+P234+P252+P263+P289</f>
        <v>0</v>
      </c>
      <c r="Q90" s="198"/>
      <c r="R90" s="199">
        <f>R91+R215+R234+R252+R263+R289</f>
        <v>3.3047978623070997</v>
      </c>
      <c r="S90" s="198"/>
      <c r="T90" s="200">
        <f>T91+T215+T234+T252+T263+T289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79</v>
      </c>
      <c r="AT90" s="202" t="s">
        <v>70</v>
      </c>
      <c r="AU90" s="202" t="s">
        <v>71</v>
      </c>
      <c r="AY90" s="201" t="s">
        <v>166</v>
      </c>
      <c r="BK90" s="203">
        <f>BK91+BK215+BK234+BK252+BK263+BK289</f>
        <v>0</v>
      </c>
    </row>
    <row r="91" s="12" customFormat="1" ht="22.8" customHeight="1">
      <c r="A91" s="12"/>
      <c r="B91" s="190"/>
      <c r="C91" s="191"/>
      <c r="D91" s="192" t="s">
        <v>70</v>
      </c>
      <c r="E91" s="204" t="s">
        <v>79</v>
      </c>
      <c r="F91" s="204" t="s">
        <v>167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SUM(P92:P214)</f>
        <v>0</v>
      </c>
      <c r="Q91" s="198"/>
      <c r="R91" s="199">
        <f>SUM(R92:R214)</f>
        <v>1.268</v>
      </c>
      <c r="S91" s="198"/>
      <c r="T91" s="200">
        <f>SUM(T92:T214)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79</v>
      </c>
      <c r="AT91" s="202" t="s">
        <v>70</v>
      </c>
      <c r="AU91" s="202" t="s">
        <v>79</v>
      </c>
      <c r="AY91" s="201" t="s">
        <v>166</v>
      </c>
      <c r="BK91" s="203">
        <f>SUM(BK92:BK214)</f>
        <v>0</v>
      </c>
    </row>
    <row r="92" s="2" customFormat="1" ht="24.15" customHeight="1">
      <c r="A92" s="40"/>
      <c r="B92" s="41"/>
      <c r="C92" s="206" t="s">
        <v>79</v>
      </c>
      <c r="D92" s="206" t="s">
        <v>170</v>
      </c>
      <c r="E92" s="207" t="s">
        <v>1844</v>
      </c>
      <c r="F92" s="208" t="s">
        <v>1845</v>
      </c>
      <c r="G92" s="209" t="s">
        <v>173</v>
      </c>
      <c r="H92" s="210">
        <v>1.21</v>
      </c>
      <c r="I92" s="211"/>
      <c r="J92" s="212">
        <f>ROUND(I92*H92,2)</f>
        <v>0</v>
      </c>
      <c r="K92" s="208" t="s">
        <v>174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175</v>
      </c>
      <c r="AT92" s="217" t="s">
        <v>170</v>
      </c>
      <c r="AU92" s="217" t="s">
        <v>81</v>
      </c>
      <c r="AY92" s="19" t="s">
        <v>166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175</v>
      </c>
      <c r="BM92" s="217" t="s">
        <v>81</v>
      </c>
    </row>
    <row r="93" s="2" customFormat="1">
      <c r="A93" s="40"/>
      <c r="B93" s="41"/>
      <c r="C93" s="42"/>
      <c r="D93" s="219" t="s">
        <v>176</v>
      </c>
      <c r="E93" s="42"/>
      <c r="F93" s="220" t="s">
        <v>1846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176</v>
      </c>
      <c r="AU93" s="19" t="s">
        <v>81</v>
      </c>
    </row>
    <row r="94" s="13" customFormat="1">
      <c r="A94" s="13"/>
      <c r="B94" s="224"/>
      <c r="C94" s="225"/>
      <c r="D94" s="226" t="s">
        <v>178</v>
      </c>
      <c r="E94" s="227" t="s">
        <v>19</v>
      </c>
      <c r="F94" s="228" t="s">
        <v>1847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178</v>
      </c>
      <c r="AU94" s="234" t="s">
        <v>81</v>
      </c>
      <c r="AV94" s="13" t="s">
        <v>79</v>
      </c>
      <c r="AW94" s="13" t="s">
        <v>33</v>
      </c>
      <c r="AX94" s="13" t="s">
        <v>71</v>
      </c>
      <c r="AY94" s="234" t="s">
        <v>166</v>
      </c>
    </row>
    <row r="95" s="13" customFormat="1">
      <c r="A95" s="13"/>
      <c r="B95" s="224"/>
      <c r="C95" s="225"/>
      <c r="D95" s="226" t="s">
        <v>178</v>
      </c>
      <c r="E95" s="227" t="s">
        <v>19</v>
      </c>
      <c r="F95" s="228" t="s">
        <v>181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178</v>
      </c>
      <c r="AU95" s="234" t="s">
        <v>81</v>
      </c>
      <c r="AV95" s="13" t="s">
        <v>79</v>
      </c>
      <c r="AW95" s="13" t="s">
        <v>33</v>
      </c>
      <c r="AX95" s="13" t="s">
        <v>71</v>
      </c>
      <c r="AY95" s="234" t="s">
        <v>166</v>
      </c>
    </row>
    <row r="96" s="13" customFormat="1">
      <c r="A96" s="13"/>
      <c r="B96" s="224"/>
      <c r="C96" s="225"/>
      <c r="D96" s="226" t="s">
        <v>178</v>
      </c>
      <c r="E96" s="227" t="s">
        <v>19</v>
      </c>
      <c r="F96" s="228" t="s">
        <v>1962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178</v>
      </c>
      <c r="AU96" s="234" t="s">
        <v>81</v>
      </c>
      <c r="AV96" s="13" t="s">
        <v>79</v>
      </c>
      <c r="AW96" s="13" t="s">
        <v>33</v>
      </c>
      <c r="AX96" s="13" t="s">
        <v>71</v>
      </c>
      <c r="AY96" s="234" t="s">
        <v>166</v>
      </c>
    </row>
    <row r="97" s="13" customFormat="1">
      <c r="A97" s="13"/>
      <c r="B97" s="224"/>
      <c r="C97" s="225"/>
      <c r="D97" s="226" t="s">
        <v>178</v>
      </c>
      <c r="E97" s="227" t="s">
        <v>19</v>
      </c>
      <c r="F97" s="228" t="s">
        <v>1849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178</v>
      </c>
      <c r="AU97" s="234" t="s">
        <v>81</v>
      </c>
      <c r="AV97" s="13" t="s">
        <v>79</v>
      </c>
      <c r="AW97" s="13" t="s">
        <v>33</v>
      </c>
      <c r="AX97" s="13" t="s">
        <v>71</v>
      </c>
      <c r="AY97" s="234" t="s">
        <v>166</v>
      </c>
    </row>
    <row r="98" s="13" customFormat="1">
      <c r="A98" s="13"/>
      <c r="B98" s="224"/>
      <c r="C98" s="225"/>
      <c r="D98" s="226" t="s">
        <v>178</v>
      </c>
      <c r="E98" s="227" t="s">
        <v>19</v>
      </c>
      <c r="F98" s="228" t="s">
        <v>181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178</v>
      </c>
      <c r="AU98" s="234" t="s">
        <v>81</v>
      </c>
      <c r="AV98" s="13" t="s">
        <v>79</v>
      </c>
      <c r="AW98" s="13" t="s">
        <v>33</v>
      </c>
      <c r="AX98" s="13" t="s">
        <v>71</v>
      </c>
      <c r="AY98" s="234" t="s">
        <v>166</v>
      </c>
    </row>
    <row r="99" s="13" customFormat="1">
      <c r="A99" s="13"/>
      <c r="B99" s="224"/>
      <c r="C99" s="225"/>
      <c r="D99" s="226" t="s">
        <v>178</v>
      </c>
      <c r="E99" s="227" t="s">
        <v>19</v>
      </c>
      <c r="F99" s="228" t="s">
        <v>1963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178</v>
      </c>
      <c r="AU99" s="234" t="s">
        <v>81</v>
      </c>
      <c r="AV99" s="13" t="s">
        <v>79</v>
      </c>
      <c r="AW99" s="13" t="s">
        <v>33</v>
      </c>
      <c r="AX99" s="13" t="s">
        <v>71</v>
      </c>
      <c r="AY99" s="234" t="s">
        <v>166</v>
      </c>
    </row>
    <row r="100" s="14" customFormat="1">
      <c r="A100" s="14"/>
      <c r="B100" s="235"/>
      <c r="C100" s="236"/>
      <c r="D100" s="226" t="s">
        <v>178</v>
      </c>
      <c r="E100" s="237" t="s">
        <v>19</v>
      </c>
      <c r="F100" s="238" t="s">
        <v>1964</v>
      </c>
      <c r="G100" s="236"/>
      <c r="H100" s="239">
        <v>1.21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178</v>
      </c>
      <c r="AU100" s="245" t="s">
        <v>81</v>
      </c>
      <c r="AV100" s="14" t="s">
        <v>81</v>
      </c>
      <c r="AW100" s="14" t="s">
        <v>33</v>
      </c>
      <c r="AX100" s="14" t="s">
        <v>71</v>
      </c>
      <c r="AY100" s="245" t="s">
        <v>166</v>
      </c>
    </row>
    <row r="101" s="15" customFormat="1">
      <c r="A101" s="15"/>
      <c r="B101" s="246"/>
      <c r="C101" s="247"/>
      <c r="D101" s="226" t="s">
        <v>178</v>
      </c>
      <c r="E101" s="248" t="s">
        <v>19</v>
      </c>
      <c r="F101" s="249" t="s">
        <v>183</v>
      </c>
      <c r="G101" s="247"/>
      <c r="H101" s="250">
        <v>1.21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178</v>
      </c>
      <c r="AU101" s="256" t="s">
        <v>81</v>
      </c>
      <c r="AV101" s="15" t="s">
        <v>175</v>
      </c>
      <c r="AW101" s="15" t="s">
        <v>33</v>
      </c>
      <c r="AX101" s="15" t="s">
        <v>79</v>
      </c>
      <c r="AY101" s="256" t="s">
        <v>166</v>
      </c>
    </row>
    <row r="102" s="2" customFormat="1" ht="24.15" customHeight="1">
      <c r="A102" s="40"/>
      <c r="B102" s="41"/>
      <c r="C102" s="206" t="s">
        <v>81</v>
      </c>
      <c r="D102" s="206" t="s">
        <v>170</v>
      </c>
      <c r="E102" s="207" t="s">
        <v>1853</v>
      </c>
      <c r="F102" s="208" t="s">
        <v>1854</v>
      </c>
      <c r="G102" s="209" t="s">
        <v>173</v>
      </c>
      <c r="H102" s="210">
        <v>0.80600000000000005</v>
      </c>
      <c r="I102" s="211"/>
      <c r="J102" s="212">
        <f>ROUND(I102*H102,2)</f>
        <v>0</v>
      </c>
      <c r="K102" s="208" t="s">
        <v>174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175</v>
      </c>
      <c r="AT102" s="217" t="s">
        <v>170</v>
      </c>
      <c r="AU102" s="217" t="s">
        <v>81</v>
      </c>
      <c r="AY102" s="19" t="s">
        <v>166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175</v>
      </c>
      <c r="BM102" s="217" t="s">
        <v>175</v>
      </c>
    </row>
    <row r="103" s="2" customFormat="1">
      <c r="A103" s="40"/>
      <c r="B103" s="41"/>
      <c r="C103" s="42"/>
      <c r="D103" s="219" t="s">
        <v>176</v>
      </c>
      <c r="E103" s="42"/>
      <c r="F103" s="220" t="s">
        <v>1855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176</v>
      </c>
      <c r="AU103" s="19" t="s">
        <v>81</v>
      </c>
    </row>
    <row r="104" s="13" customFormat="1">
      <c r="A104" s="13"/>
      <c r="B104" s="224"/>
      <c r="C104" s="225"/>
      <c r="D104" s="226" t="s">
        <v>178</v>
      </c>
      <c r="E104" s="227" t="s">
        <v>19</v>
      </c>
      <c r="F104" s="228" t="s">
        <v>1847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178</v>
      </c>
      <c r="AU104" s="234" t="s">
        <v>81</v>
      </c>
      <c r="AV104" s="13" t="s">
        <v>79</v>
      </c>
      <c r="AW104" s="13" t="s">
        <v>33</v>
      </c>
      <c r="AX104" s="13" t="s">
        <v>71</v>
      </c>
      <c r="AY104" s="234" t="s">
        <v>166</v>
      </c>
    </row>
    <row r="105" s="13" customFormat="1">
      <c r="A105" s="13"/>
      <c r="B105" s="224"/>
      <c r="C105" s="225"/>
      <c r="D105" s="226" t="s">
        <v>178</v>
      </c>
      <c r="E105" s="227" t="s">
        <v>19</v>
      </c>
      <c r="F105" s="228" t="s">
        <v>181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178</v>
      </c>
      <c r="AU105" s="234" t="s">
        <v>81</v>
      </c>
      <c r="AV105" s="13" t="s">
        <v>79</v>
      </c>
      <c r="AW105" s="13" t="s">
        <v>33</v>
      </c>
      <c r="AX105" s="13" t="s">
        <v>71</v>
      </c>
      <c r="AY105" s="234" t="s">
        <v>166</v>
      </c>
    </row>
    <row r="106" s="13" customFormat="1">
      <c r="A106" s="13"/>
      <c r="B106" s="224"/>
      <c r="C106" s="225"/>
      <c r="D106" s="226" t="s">
        <v>178</v>
      </c>
      <c r="E106" s="227" t="s">
        <v>19</v>
      </c>
      <c r="F106" s="228" t="s">
        <v>1962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178</v>
      </c>
      <c r="AU106" s="234" t="s">
        <v>81</v>
      </c>
      <c r="AV106" s="13" t="s">
        <v>79</v>
      </c>
      <c r="AW106" s="13" t="s">
        <v>33</v>
      </c>
      <c r="AX106" s="13" t="s">
        <v>71</v>
      </c>
      <c r="AY106" s="234" t="s">
        <v>166</v>
      </c>
    </row>
    <row r="107" s="13" customFormat="1">
      <c r="A107" s="13"/>
      <c r="B107" s="224"/>
      <c r="C107" s="225"/>
      <c r="D107" s="226" t="s">
        <v>178</v>
      </c>
      <c r="E107" s="227" t="s">
        <v>19</v>
      </c>
      <c r="F107" s="228" t="s">
        <v>1849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178</v>
      </c>
      <c r="AU107" s="234" t="s">
        <v>81</v>
      </c>
      <c r="AV107" s="13" t="s">
        <v>79</v>
      </c>
      <c r="AW107" s="13" t="s">
        <v>33</v>
      </c>
      <c r="AX107" s="13" t="s">
        <v>71</v>
      </c>
      <c r="AY107" s="234" t="s">
        <v>166</v>
      </c>
    </row>
    <row r="108" s="13" customFormat="1">
      <c r="A108" s="13"/>
      <c r="B108" s="224"/>
      <c r="C108" s="225"/>
      <c r="D108" s="226" t="s">
        <v>178</v>
      </c>
      <c r="E108" s="227" t="s">
        <v>19</v>
      </c>
      <c r="F108" s="228" t="s">
        <v>181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178</v>
      </c>
      <c r="AU108" s="234" t="s">
        <v>81</v>
      </c>
      <c r="AV108" s="13" t="s">
        <v>79</v>
      </c>
      <c r="AW108" s="13" t="s">
        <v>33</v>
      </c>
      <c r="AX108" s="13" t="s">
        <v>71</v>
      </c>
      <c r="AY108" s="234" t="s">
        <v>166</v>
      </c>
    </row>
    <row r="109" s="13" customFormat="1">
      <c r="A109" s="13"/>
      <c r="B109" s="224"/>
      <c r="C109" s="225"/>
      <c r="D109" s="226" t="s">
        <v>178</v>
      </c>
      <c r="E109" s="227" t="s">
        <v>19</v>
      </c>
      <c r="F109" s="228" t="s">
        <v>1963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178</v>
      </c>
      <c r="AU109" s="234" t="s">
        <v>81</v>
      </c>
      <c r="AV109" s="13" t="s">
        <v>79</v>
      </c>
      <c r="AW109" s="13" t="s">
        <v>33</v>
      </c>
      <c r="AX109" s="13" t="s">
        <v>71</v>
      </c>
      <c r="AY109" s="234" t="s">
        <v>166</v>
      </c>
    </row>
    <row r="110" s="14" customFormat="1">
      <c r="A110" s="14"/>
      <c r="B110" s="235"/>
      <c r="C110" s="236"/>
      <c r="D110" s="226" t="s">
        <v>178</v>
      </c>
      <c r="E110" s="237" t="s">
        <v>19</v>
      </c>
      <c r="F110" s="238" t="s">
        <v>1965</v>
      </c>
      <c r="G110" s="236"/>
      <c r="H110" s="239">
        <v>0.80600000000000005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178</v>
      </c>
      <c r="AU110" s="245" t="s">
        <v>81</v>
      </c>
      <c r="AV110" s="14" t="s">
        <v>81</v>
      </c>
      <c r="AW110" s="14" t="s">
        <v>33</v>
      </c>
      <c r="AX110" s="14" t="s">
        <v>71</v>
      </c>
      <c r="AY110" s="245" t="s">
        <v>166</v>
      </c>
    </row>
    <row r="111" s="15" customFormat="1">
      <c r="A111" s="15"/>
      <c r="B111" s="246"/>
      <c r="C111" s="247"/>
      <c r="D111" s="226" t="s">
        <v>178</v>
      </c>
      <c r="E111" s="248" t="s">
        <v>19</v>
      </c>
      <c r="F111" s="249" t="s">
        <v>183</v>
      </c>
      <c r="G111" s="247"/>
      <c r="H111" s="250">
        <v>0.80600000000000005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178</v>
      </c>
      <c r="AU111" s="256" t="s">
        <v>81</v>
      </c>
      <c r="AV111" s="15" t="s">
        <v>175</v>
      </c>
      <c r="AW111" s="15" t="s">
        <v>33</v>
      </c>
      <c r="AX111" s="15" t="s">
        <v>79</v>
      </c>
      <c r="AY111" s="256" t="s">
        <v>166</v>
      </c>
    </row>
    <row r="112" s="2" customFormat="1" ht="24.15" customHeight="1">
      <c r="A112" s="40"/>
      <c r="B112" s="41"/>
      <c r="C112" s="206" t="s">
        <v>188</v>
      </c>
      <c r="D112" s="206" t="s">
        <v>170</v>
      </c>
      <c r="E112" s="207" t="s">
        <v>1966</v>
      </c>
      <c r="F112" s="208" t="s">
        <v>1967</v>
      </c>
      <c r="G112" s="209" t="s">
        <v>173</v>
      </c>
      <c r="H112" s="210">
        <v>0.57599999999999996</v>
      </c>
      <c r="I112" s="211"/>
      <c r="J112" s="212">
        <f>ROUND(I112*H112,2)</f>
        <v>0</v>
      </c>
      <c r="K112" s="208" t="s">
        <v>174</v>
      </c>
      <c r="L112" s="46"/>
      <c r="M112" s="213" t="s">
        <v>19</v>
      </c>
      <c r="N112" s="214" t="s">
        <v>42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175</v>
      </c>
      <c r="AT112" s="217" t="s">
        <v>170</v>
      </c>
      <c r="AU112" s="217" t="s">
        <v>81</v>
      </c>
      <c r="AY112" s="19" t="s">
        <v>166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79</v>
      </c>
      <c r="BK112" s="218">
        <f>ROUND(I112*H112,2)</f>
        <v>0</v>
      </c>
      <c r="BL112" s="19" t="s">
        <v>175</v>
      </c>
      <c r="BM112" s="217" t="s">
        <v>191</v>
      </c>
    </row>
    <row r="113" s="2" customFormat="1">
      <c r="A113" s="40"/>
      <c r="B113" s="41"/>
      <c r="C113" s="42"/>
      <c r="D113" s="219" t="s">
        <v>176</v>
      </c>
      <c r="E113" s="42"/>
      <c r="F113" s="220" t="s">
        <v>1968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176</v>
      </c>
      <c r="AU113" s="19" t="s">
        <v>81</v>
      </c>
    </row>
    <row r="114" s="13" customFormat="1">
      <c r="A114" s="13"/>
      <c r="B114" s="224"/>
      <c r="C114" s="225"/>
      <c r="D114" s="226" t="s">
        <v>178</v>
      </c>
      <c r="E114" s="227" t="s">
        <v>19</v>
      </c>
      <c r="F114" s="228" t="s">
        <v>1847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178</v>
      </c>
      <c r="AU114" s="234" t="s">
        <v>81</v>
      </c>
      <c r="AV114" s="13" t="s">
        <v>79</v>
      </c>
      <c r="AW114" s="13" t="s">
        <v>33</v>
      </c>
      <c r="AX114" s="13" t="s">
        <v>71</v>
      </c>
      <c r="AY114" s="234" t="s">
        <v>166</v>
      </c>
    </row>
    <row r="115" s="13" customFormat="1">
      <c r="A115" s="13"/>
      <c r="B115" s="224"/>
      <c r="C115" s="225"/>
      <c r="D115" s="226" t="s">
        <v>178</v>
      </c>
      <c r="E115" s="227" t="s">
        <v>19</v>
      </c>
      <c r="F115" s="228" t="s">
        <v>181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178</v>
      </c>
      <c r="AU115" s="234" t="s">
        <v>81</v>
      </c>
      <c r="AV115" s="13" t="s">
        <v>79</v>
      </c>
      <c r="AW115" s="13" t="s">
        <v>33</v>
      </c>
      <c r="AX115" s="13" t="s">
        <v>71</v>
      </c>
      <c r="AY115" s="234" t="s">
        <v>166</v>
      </c>
    </row>
    <row r="116" s="13" customFormat="1">
      <c r="A116" s="13"/>
      <c r="B116" s="224"/>
      <c r="C116" s="225"/>
      <c r="D116" s="226" t="s">
        <v>178</v>
      </c>
      <c r="E116" s="227" t="s">
        <v>19</v>
      </c>
      <c r="F116" s="228" t="s">
        <v>1962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178</v>
      </c>
      <c r="AU116" s="234" t="s">
        <v>81</v>
      </c>
      <c r="AV116" s="13" t="s">
        <v>79</v>
      </c>
      <c r="AW116" s="13" t="s">
        <v>33</v>
      </c>
      <c r="AX116" s="13" t="s">
        <v>71</v>
      </c>
      <c r="AY116" s="234" t="s">
        <v>166</v>
      </c>
    </row>
    <row r="117" s="13" customFormat="1">
      <c r="A117" s="13"/>
      <c r="B117" s="224"/>
      <c r="C117" s="225"/>
      <c r="D117" s="226" t="s">
        <v>178</v>
      </c>
      <c r="E117" s="227" t="s">
        <v>19</v>
      </c>
      <c r="F117" s="228" t="s">
        <v>1849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178</v>
      </c>
      <c r="AU117" s="234" t="s">
        <v>81</v>
      </c>
      <c r="AV117" s="13" t="s">
        <v>79</v>
      </c>
      <c r="AW117" s="13" t="s">
        <v>33</v>
      </c>
      <c r="AX117" s="13" t="s">
        <v>71</v>
      </c>
      <c r="AY117" s="234" t="s">
        <v>166</v>
      </c>
    </row>
    <row r="118" s="13" customFormat="1">
      <c r="A118" s="13"/>
      <c r="B118" s="224"/>
      <c r="C118" s="225"/>
      <c r="D118" s="226" t="s">
        <v>178</v>
      </c>
      <c r="E118" s="227" t="s">
        <v>19</v>
      </c>
      <c r="F118" s="228" t="s">
        <v>181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178</v>
      </c>
      <c r="AU118" s="234" t="s">
        <v>81</v>
      </c>
      <c r="AV118" s="13" t="s">
        <v>79</v>
      </c>
      <c r="AW118" s="13" t="s">
        <v>33</v>
      </c>
      <c r="AX118" s="13" t="s">
        <v>71</v>
      </c>
      <c r="AY118" s="234" t="s">
        <v>166</v>
      </c>
    </row>
    <row r="119" s="13" customFormat="1">
      <c r="A119" s="13"/>
      <c r="B119" s="224"/>
      <c r="C119" s="225"/>
      <c r="D119" s="226" t="s">
        <v>178</v>
      </c>
      <c r="E119" s="227" t="s">
        <v>19</v>
      </c>
      <c r="F119" s="228" t="s">
        <v>1963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178</v>
      </c>
      <c r="AU119" s="234" t="s">
        <v>81</v>
      </c>
      <c r="AV119" s="13" t="s">
        <v>79</v>
      </c>
      <c r="AW119" s="13" t="s">
        <v>33</v>
      </c>
      <c r="AX119" s="13" t="s">
        <v>71</v>
      </c>
      <c r="AY119" s="234" t="s">
        <v>166</v>
      </c>
    </row>
    <row r="120" s="13" customFormat="1">
      <c r="A120" s="13"/>
      <c r="B120" s="224"/>
      <c r="C120" s="225"/>
      <c r="D120" s="226" t="s">
        <v>178</v>
      </c>
      <c r="E120" s="227" t="s">
        <v>19</v>
      </c>
      <c r="F120" s="228" t="s">
        <v>1969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178</v>
      </c>
      <c r="AU120" s="234" t="s">
        <v>81</v>
      </c>
      <c r="AV120" s="13" t="s">
        <v>79</v>
      </c>
      <c r="AW120" s="13" t="s">
        <v>33</v>
      </c>
      <c r="AX120" s="13" t="s">
        <v>71</v>
      </c>
      <c r="AY120" s="234" t="s">
        <v>166</v>
      </c>
    </row>
    <row r="121" s="14" customFormat="1">
      <c r="A121" s="14"/>
      <c r="B121" s="235"/>
      <c r="C121" s="236"/>
      <c r="D121" s="226" t="s">
        <v>178</v>
      </c>
      <c r="E121" s="237" t="s">
        <v>19</v>
      </c>
      <c r="F121" s="238" t="s">
        <v>1970</v>
      </c>
      <c r="G121" s="236"/>
      <c r="H121" s="239">
        <v>0.57599999999999996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178</v>
      </c>
      <c r="AU121" s="245" t="s">
        <v>81</v>
      </c>
      <c r="AV121" s="14" t="s">
        <v>81</v>
      </c>
      <c r="AW121" s="14" t="s">
        <v>33</v>
      </c>
      <c r="AX121" s="14" t="s">
        <v>71</v>
      </c>
      <c r="AY121" s="245" t="s">
        <v>166</v>
      </c>
    </row>
    <row r="122" s="15" customFormat="1">
      <c r="A122" s="15"/>
      <c r="B122" s="246"/>
      <c r="C122" s="247"/>
      <c r="D122" s="226" t="s">
        <v>178</v>
      </c>
      <c r="E122" s="248" t="s">
        <v>19</v>
      </c>
      <c r="F122" s="249" t="s">
        <v>183</v>
      </c>
      <c r="G122" s="247"/>
      <c r="H122" s="250">
        <v>0.57599999999999996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178</v>
      </c>
      <c r="AU122" s="256" t="s">
        <v>81</v>
      </c>
      <c r="AV122" s="15" t="s">
        <v>175</v>
      </c>
      <c r="AW122" s="15" t="s">
        <v>33</v>
      </c>
      <c r="AX122" s="15" t="s">
        <v>79</v>
      </c>
      <c r="AY122" s="256" t="s">
        <v>166</v>
      </c>
    </row>
    <row r="123" s="2" customFormat="1" ht="24.15" customHeight="1">
      <c r="A123" s="40"/>
      <c r="B123" s="41"/>
      <c r="C123" s="206" t="s">
        <v>175</v>
      </c>
      <c r="D123" s="206" t="s">
        <v>170</v>
      </c>
      <c r="E123" s="207" t="s">
        <v>1971</v>
      </c>
      <c r="F123" s="208" t="s">
        <v>1972</v>
      </c>
      <c r="G123" s="209" t="s">
        <v>173</v>
      </c>
      <c r="H123" s="210">
        <v>0.71999999999999997</v>
      </c>
      <c r="I123" s="211"/>
      <c r="J123" s="212">
        <f>ROUND(I123*H123,2)</f>
        <v>0</v>
      </c>
      <c r="K123" s="208" t="s">
        <v>174</v>
      </c>
      <c r="L123" s="46"/>
      <c r="M123" s="213" t="s">
        <v>19</v>
      </c>
      <c r="N123" s="214" t="s">
        <v>42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175</v>
      </c>
      <c r="AT123" s="217" t="s">
        <v>170</v>
      </c>
      <c r="AU123" s="217" t="s">
        <v>81</v>
      </c>
      <c r="AY123" s="19" t="s">
        <v>166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175</v>
      </c>
      <c r="BM123" s="217" t="s">
        <v>200</v>
      </c>
    </row>
    <row r="124" s="2" customFormat="1">
      <c r="A124" s="40"/>
      <c r="B124" s="41"/>
      <c r="C124" s="42"/>
      <c r="D124" s="219" t="s">
        <v>176</v>
      </c>
      <c r="E124" s="42"/>
      <c r="F124" s="220" t="s">
        <v>1973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176</v>
      </c>
      <c r="AU124" s="19" t="s">
        <v>81</v>
      </c>
    </row>
    <row r="125" s="13" customFormat="1">
      <c r="A125" s="13"/>
      <c r="B125" s="224"/>
      <c r="C125" s="225"/>
      <c r="D125" s="226" t="s">
        <v>178</v>
      </c>
      <c r="E125" s="227" t="s">
        <v>19</v>
      </c>
      <c r="F125" s="228" t="s">
        <v>1847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178</v>
      </c>
      <c r="AU125" s="234" t="s">
        <v>81</v>
      </c>
      <c r="AV125" s="13" t="s">
        <v>79</v>
      </c>
      <c r="AW125" s="13" t="s">
        <v>33</v>
      </c>
      <c r="AX125" s="13" t="s">
        <v>71</v>
      </c>
      <c r="AY125" s="234" t="s">
        <v>166</v>
      </c>
    </row>
    <row r="126" s="13" customFormat="1">
      <c r="A126" s="13"/>
      <c r="B126" s="224"/>
      <c r="C126" s="225"/>
      <c r="D126" s="226" t="s">
        <v>178</v>
      </c>
      <c r="E126" s="227" t="s">
        <v>19</v>
      </c>
      <c r="F126" s="228" t="s">
        <v>181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178</v>
      </c>
      <c r="AU126" s="234" t="s">
        <v>81</v>
      </c>
      <c r="AV126" s="13" t="s">
        <v>79</v>
      </c>
      <c r="AW126" s="13" t="s">
        <v>33</v>
      </c>
      <c r="AX126" s="13" t="s">
        <v>71</v>
      </c>
      <c r="AY126" s="234" t="s">
        <v>166</v>
      </c>
    </row>
    <row r="127" s="13" customFormat="1">
      <c r="A127" s="13"/>
      <c r="B127" s="224"/>
      <c r="C127" s="225"/>
      <c r="D127" s="226" t="s">
        <v>178</v>
      </c>
      <c r="E127" s="227" t="s">
        <v>19</v>
      </c>
      <c r="F127" s="228" t="s">
        <v>1962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178</v>
      </c>
      <c r="AU127" s="234" t="s">
        <v>81</v>
      </c>
      <c r="AV127" s="13" t="s">
        <v>79</v>
      </c>
      <c r="AW127" s="13" t="s">
        <v>33</v>
      </c>
      <c r="AX127" s="13" t="s">
        <v>71</v>
      </c>
      <c r="AY127" s="234" t="s">
        <v>166</v>
      </c>
    </row>
    <row r="128" s="13" customFormat="1">
      <c r="A128" s="13"/>
      <c r="B128" s="224"/>
      <c r="C128" s="225"/>
      <c r="D128" s="226" t="s">
        <v>178</v>
      </c>
      <c r="E128" s="227" t="s">
        <v>19</v>
      </c>
      <c r="F128" s="228" t="s">
        <v>1849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178</v>
      </c>
      <c r="AU128" s="234" t="s">
        <v>81</v>
      </c>
      <c r="AV128" s="13" t="s">
        <v>79</v>
      </c>
      <c r="AW128" s="13" t="s">
        <v>33</v>
      </c>
      <c r="AX128" s="13" t="s">
        <v>71</v>
      </c>
      <c r="AY128" s="234" t="s">
        <v>166</v>
      </c>
    </row>
    <row r="129" s="13" customFormat="1">
      <c r="A129" s="13"/>
      <c r="B129" s="224"/>
      <c r="C129" s="225"/>
      <c r="D129" s="226" t="s">
        <v>178</v>
      </c>
      <c r="E129" s="227" t="s">
        <v>19</v>
      </c>
      <c r="F129" s="228" t="s">
        <v>181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178</v>
      </c>
      <c r="AU129" s="234" t="s">
        <v>81</v>
      </c>
      <c r="AV129" s="13" t="s">
        <v>79</v>
      </c>
      <c r="AW129" s="13" t="s">
        <v>33</v>
      </c>
      <c r="AX129" s="13" t="s">
        <v>71</v>
      </c>
      <c r="AY129" s="234" t="s">
        <v>166</v>
      </c>
    </row>
    <row r="130" s="13" customFormat="1">
      <c r="A130" s="13"/>
      <c r="B130" s="224"/>
      <c r="C130" s="225"/>
      <c r="D130" s="226" t="s">
        <v>178</v>
      </c>
      <c r="E130" s="227" t="s">
        <v>19</v>
      </c>
      <c r="F130" s="228" t="s">
        <v>1963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178</v>
      </c>
      <c r="AU130" s="234" t="s">
        <v>81</v>
      </c>
      <c r="AV130" s="13" t="s">
        <v>79</v>
      </c>
      <c r="AW130" s="13" t="s">
        <v>33</v>
      </c>
      <c r="AX130" s="13" t="s">
        <v>71</v>
      </c>
      <c r="AY130" s="234" t="s">
        <v>166</v>
      </c>
    </row>
    <row r="131" s="14" customFormat="1">
      <c r="A131" s="14"/>
      <c r="B131" s="235"/>
      <c r="C131" s="236"/>
      <c r="D131" s="226" t="s">
        <v>178</v>
      </c>
      <c r="E131" s="237" t="s">
        <v>19</v>
      </c>
      <c r="F131" s="238" t="s">
        <v>1974</v>
      </c>
      <c r="G131" s="236"/>
      <c r="H131" s="239">
        <v>0.71999999999999997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178</v>
      </c>
      <c r="AU131" s="245" t="s">
        <v>81</v>
      </c>
      <c r="AV131" s="14" t="s">
        <v>81</v>
      </c>
      <c r="AW131" s="14" t="s">
        <v>33</v>
      </c>
      <c r="AX131" s="14" t="s">
        <v>71</v>
      </c>
      <c r="AY131" s="245" t="s">
        <v>166</v>
      </c>
    </row>
    <row r="132" s="15" customFormat="1">
      <c r="A132" s="15"/>
      <c r="B132" s="246"/>
      <c r="C132" s="247"/>
      <c r="D132" s="226" t="s">
        <v>178</v>
      </c>
      <c r="E132" s="248" t="s">
        <v>19</v>
      </c>
      <c r="F132" s="249" t="s">
        <v>183</v>
      </c>
      <c r="G132" s="247"/>
      <c r="H132" s="250">
        <v>0.71999999999999997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178</v>
      </c>
      <c r="AU132" s="256" t="s">
        <v>81</v>
      </c>
      <c r="AV132" s="15" t="s">
        <v>175</v>
      </c>
      <c r="AW132" s="15" t="s">
        <v>33</v>
      </c>
      <c r="AX132" s="15" t="s">
        <v>79</v>
      </c>
      <c r="AY132" s="256" t="s">
        <v>166</v>
      </c>
    </row>
    <row r="133" s="2" customFormat="1" ht="24.15" customHeight="1">
      <c r="A133" s="40"/>
      <c r="B133" s="41"/>
      <c r="C133" s="206" t="s">
        <v>203</v>
      </c>
      <c r="D133" s="206" t="s">
        <v>170</v>
      </c>
      <c r="E133" s="207" t="s">
        <v>1975</v>
      </c>
      <c r="F133" s="208" t="s">
        <v>1976</v>
      </c>
      <c r="G133" s="209" t="s">
        <v>173</v>
      </c>
      <c r="H133" s="210">
        <v>0.38400000000000001</v>
      </c>
      <c r="I133" s="211"/>
      <c r="J133" s="212">
        <f>ROUND(I133*H133,2)</f>
        <v>0</v>
      </c>
      <c r="K133" s="208" t="s">
        <v>174</v>
      </c>
      <c r="L133" s="46"/>
      <c r="M133" s="213" t="s">
        <v>19</v>
      </c>
      <c r="N133" s="214" t="s">
        <v>42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175</v>
      </c>
      <c r="AT133" s="217" t="s">
        <v>170</v>
      </c>
      <c r="AU133" s="217" t="s">
        <v>81</v>
      </c>
      <c r="AY133" s="19" t="s">
        <v>166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79</v>
      </c>
      <c r="BK133" s="218">
        <f>ROUND(I133*H133,2)</f>
        <v>0</v>
      </c>
      <c r="BL133" s="19" t="s">
        <v>175</v>
      </c>
      <c r="BM133" s="217" t="s">
        <v>206</v>
      </c>
    </row>
    <row r="134" s="2" customFormat="1">
      <c r="A134" s="40"/>
      <c r="B134" s="41"/>
      <c r="C134" s="42"/>
      <c r="D134" s="219" t="s">
        <v>176</v>
      </c>
      <c r="E134" s="42"/>
      <c r="F134" s="220" t="s">
        <v>1977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176</v>
      </c>
      <c r="AU134" s="19" t="s">
        <v>81</v>
      </c>
    </row>
    <row r="135" s="13" customFormat="1">
      <c r="A135" s="13"/>
      <c r="B135" s="224"/>
      <c r="C135" s="225"/>
      <c r="D135" s="226" t="s">
        <v>178</v>
      </c>
      <c r="E135" s="227" t="s">
        <v>19</v>
      </c>
      <c r="F135" s="228" t="s">
        <v>1847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178</v>
      </c>
      <c r="AU135" s="234" t="s">
        <v>81</v>
      </c>
      <c r="AV135" s="13" t="s">
        <v>79</v>
      </c>
      <c r="AW135" s="13" t="s">
        <v>33</v>
      </c>
      <c r="AX135" s="13" t="s">
        <v>71</v>
      </c>
      <c r="AY135" s="234" t="s">
        <v>166</v>
      </c>
    </row>
    <row r="136" s="13" customFormat="1">
      <c r="A136" s="13"/>
      <c r="B136" s="224"/>
      <c r="C136" s="225"/>
      <c r="D136" s="226" t="s">
        <v>178</v>
      </c>
      <c r="E136" s="227" t="s">
        <v>19</v>
      </c>
      <c r="F136" s="228" t="s">
        <v>181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178</v>
      </c>
      <c r="AU136" s="234" t="s">
        <v>81</v>
      </c>
      <c r="AV136" s="13" t="s">
        <v>79</v>
      </c>
      <c r="AW136" s="13" t="s">
        <v>33</v>
      </c>
      <c r="AX136" s="13" t="s">
        <v>71</v>
      </c>
      <c r="AY136" s="234" t="s">
        <v>166</v>
      </c>
    </row>
    <row r="137" s="13" customFormat="1">
      <c r="A137" s="13"/>
      <c r="B137" s="224"/>
      <c r="C137" s="225"/>
      <c r="D137" s="226" t="s">
        <v>178</v>
      </c>
      <c r="E137" s="227" t="s">
        <v>19</v>
      </c>
      <c r="F137" s="228" t="s">
        <v>1962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178</v>
      </c>
      <c r="AU137" s="234" t="s">
        <v>81</v>
      </c>
      <c r="AV137" s="13" t="s">
        <v>79</v>
      </c>
      <c r="AW137" s="13" t="s">
        <v>33</v>
      </c>
      <c r="AX137" s="13" t="s">
        <v>71</v>
      </c>
      <c r="AY137" s="234" t="s">
        <v>166</v>
      </c>
    </row>
    <row r="138" s="13" customFormat="1">
      <c r="A138" s="13"/>
      <c r="B138" s="224"/>
      <c r="C138" s="225"/>
      <c r="D138" s="226" t="s">
        <v>178</v>
      </c>
      <c r="E138" s="227" t="s">
        <v>19</v>
      </c>
      <c r="F138" s="228" t="s">
        <v>1849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178</v>
      </c>
      <c r="AU138" s="234" t="s">
        <v>81</v>
      </c>
      <c r="AV138" s="13" t="s">
        <v>79</v>
      </c>
      <c r="AW138" s="13" t="s">
        <v>33</v>
      </c>
      <c r="AX138" s="13" t="s">
        <v>71</v>
      </c>
      <c r="AY138" s="234" t="s">
        <v>166</v>
      </c>
    </row>
    <row r="139" s="13" customFormat="1">
      <c r="A139" s="13"/>
      <c r="B139" s="224"/>
      <c r="C139" s="225"/>
      <c r="D139" s="226" t="s">
        <v>178</v>
      </c>
      <c r="E139" s="227" t="s">
        <v>19</v>
      </c>
      <c r="F139" s="228" t="s">
        <v>181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178</v>
      </c>
      <c r="AU139" s="234" t="s">
        <v>81</v>
      </c>
      <c r="AV139" s="13" t="s">
        <v>79</v>
      </c>
      <c r="AW139" s="13" t="s">
        <v>33</v>
      </c>
      <c r="AX139" s="13" t="s">
        <v>71</v>
      </c>
      <c r="AY139" s="234" t="s">
        <v>166</v>
      </c>
    </row>
    <row r="140" s="13" customFormat="1">
      <c r="A140" s="13"/>
      <c r="B140" s="224"/>
      <c r="C140" s="225"/>
      <c r="D140" s="226" t="s">
        <v>178</v>
      </c>
      <c r="E140" s="227" t="s">
        <v>19</v>
      </c>
      <c r="F140" s="228" t="s">
        <v>1963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178</v>
      </c>
      <c r="AU140" s="234" t="s">
        <v>81</v>
      </c>
      <c r="AV140" s="13" t="s">
        <v>79</v>
      </c>
      <c r="AW140" s="13" t="s">
        <v>33</v>
      </c>
      <c r="AX140" s="13" t="s">
        <v>71</v>
      </c>
      <c r="AY140" s="234" t="s">
        <v>166</v>
      </c>
    </row>
    <row r="141" s="13" customFormat="1">
      <c r="A141" s="13"/>
      <c r="B141" s="224"/>
      <c r="C141" s="225"/>
      <c r="D141" s="226" t="s">
        <v>178</v>
      </c>
      <c r="E141" s="227" t="s">
        <v>19</v>
      </c>
      <c r="F141" s="228" t="s">
        <v>1969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178</v>
      </c>
      <c r="AU141" s="234" t="s">
        <v>81</v>
      </c>
      <c r="AV141" s="13" t="s">
        <v>79</v>
      </c>
      <c r="AW141" s="13" t="s">
        <v>33</v>
      </c>
      <c r="AX141" s="13" t="s">
        <v>71</v>
      </c>
      <c r="AY141" s="234" t="s">
        <v>166</v>
      </c>
    </row>
    <row r="142" s="14" customFormat="1">
      <c r="A142" s="14"/>
      <c r="B142" s="235"/>
      <c r="C142" s="236"/>
      <c r="D142" s="226" t="s">
        <v>178</v>
      </c>
      <c r="E142" s="237" t="s">
        <v>19</v>
      </c>
      <c r="F142" s="238" t="s">
        <v>1978</v>
      </c>
      <c r="G142" s="236"/>
      <c r="H142" s="239">
        <v>0.38400000000000001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178</v>
      </c>
      <c r="AU142" s="245" t="s">
        <v>81</v>
      </c>
      <c r="AV142" s="14" t="s">
        <v>81</v>
      </c>
      <c r="AW142" s="14" t="s">
        <v>33</v>
      </c>
      <c r="AX142" s="14" t="s">
        <v>71</v>
      </c>
      <c r="AY142" s="245" t="s">
        <v>166</v>
      </c>
    </row>
    <row r="143" s="15" customFormat="1">
      <c r="A143" s="15"/>
      <c r="B143" s="246"/>
      <c r="C143" s="247"/>
      <c r="D143" s="226" t="s">
        <v>178</v>
      </c>
      <c r="E143" s="248" t="s">
        <v>19</v>
      </c>
      <c r="F143" s="249" t="s">
        <v>183</v>
      </c>
      <c r="G143" s="247"/>
      <c r="H143" s="250">
        <v>0.38400000000000001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178</v>
      </c>
      <c r="AU143" s="256" t="s">
        <v>81</v>
      </c>
      <c r="AV143" s="15" t="s">
        <v>175</v>
      </c>
      <c r="AW143" s="15" t="s">
        <v>33</v>
      </c>
      <c r="AX143" s="15" t="s">
        <v>79</v>
      </c>
      <c r="AY143" s="256" t="s">
        <v>166</v>
      </c>
    </row>
    <row r="144" s="2" customFormat="1" ht="24.15" customHeight="1">
      <c r="A144" s="40"/>
      <c r="B144" s="41"/>
      <c r="C144" s="206" t="s">
        <v>191</v>
      </c>
      <c r="D144" s="206" t="s">
        <v>170</v>
      </c>
      <c r="E144" s="207" t="s">
        <v>1979</v>
      </c>
      <c r="F144" s="208" t="s">
        <v>1980</v>
      </c>
      <c r="G144" s="209" t="s">
        <v>173</v>
      </c>
      <c r="H144" s="210">
        <v>0.47999999999999998</v>
      </c>
      <c r="I144" s="211"/>
      <c r="J144" s="212">
        <f>ROUND(I144*H144,2)</f>
        <v>0</v>
      </c>
      <c r="K144" s="208" t="s">
        <v>174</v>
      </c>
      <c r="L144" s="46"/>
      <c r="M144" s="213" t="s">
        <v>19</v>
      </c>
      <c r="N144" s="214" t="s">
        <v>42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175</v>
      </c>
      <c r="AT144" s="217" t="s">
        <v>170</v>
      </c>
      <c r="AU144" s="217" t="s">
        <v>81</v>
      </c>
      <c r="AY144" s="19" t="s">
        <v>166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79</v>
      </c>
      <c r="BK144" s="218">
        <f>ROUND(I144*H144,2)</f>
        <v>0</v>
      </c>
      <c r="BL144" s="19" t="s">
        <v>175</v>
      </c>
      <c r="BM144" s="217" t="s">
        <v>212</v>
      </c>
    </row>
    <row r="145" s="2" customFormat="1">
      <c r="A145" s="40"/>
      <c r="B145" s="41"/>
      <c r="C145" s="42"/>
      <c r="D145" s="219" t="s">
        <v>176</v>
      </c>
      <c r="E145" s="42"/>
      <c r="F145" s="220" t="s">
        <v>1981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176</v>
      </c>
      <c r="AU145" s="19" t="s">
        <v>81</v>
      </c>
    </row>
    <row r="146" s="13" customFormat="1">
      <c r="A146" s="13"/>
      <c r="B146" s="224"/>
      <c r="C146" s="225"/>
      <c r="D146" s="226" t="s">
        <v>178</v>
      </c>
      <c r="E146" s="227" t="s">
        <v>19</v>
      </c>
      <c r="F146" s="228" t="s">
        <v>1847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178</v>
      </c>
      <c r="AU146" s="234" t="s">
        <v>81</v>
      </c>
      <c r="AV146" s="13" t="s">
        <v>79</v>
      </c>
      <c r="AW146" s="13" t="s">
        <v>33</v>
      </c>
      <c r="AX146" s="13" t="s">
        <v>71</v>
      </c>
      <c r="AY146" s="234" t="s">
        <v>166</v>
      </c>
    </row>
    <row r="147" s="13" customFormat="1">
      <c r="A147" s="13"/>
      <c r="B147" s="224"/>
      <c r="C147" s="225"/>
      <c r="D147" s="226" t="s">
        <v>178</v>
      </c>
      <c r="E147" s="227" t="s">
        <v>19</v>
      </c>
      <c r="F147" s="228" t="s">
        <v>181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178</v>
      </c>
      <c r="AU147" s="234" t="s">
        <v>81</v>
      </c>
      <c r="AV147" s="13" t="s">
        <v>79</v>
      </c>
      <c r="AW147" s="13" t="s">
        <v>33</v>
      </c>
      <c r="AX147" s="13" t="s">
        <v>71</v>
      </c>
      <c r="AY147" s="234" t="s">
        <v>166</v>
      </c>
    </row>
    <row r="148" s="13" customFormat="1">
      <c r="A148" s="13"/>
      <c r="B148" s="224"/>
      <c r="C148" s="225"/>
      <c r="D148" s="226" t="s">
        <v>178</v>
      </c>
      <c r="E148" s="227" t="s">
        <v>19</v>
      </c>
      <c r="F148" s="228" t="s">
        <v>1962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178</v>
      </c>
      <c r="AU148" s="234" t="s">
        <v>81</v>
      </c>
      <c r="AV148" s="13" t="s">
        <v>79</v>
      </c>
      <c r="AW148" s="13" t="s">
        <v>33</v>
      </c>
      <c r="AX148" s="13" t="s">
        <v>71</v>
      </c>
      <c r="AY148" s="234" t="s">
        <v>166</v>
      </c>
    </row>
    <row r="149" s="13" customFormat="1">
      <c r="A149" s="13"/>
      <c r="B149" s="224"/>
      <c r="C149" s="225"/>
      <c r="D149" s="226" t="s">
        <v>178</v>
      </c>
      <c r="E149" s="227" t="s">
        <v>19</v>
      </c>
      <c r="F149" s="228" t="s">
        <v>1849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178</v>
      </c>
      <c r="AU149" s="234" t="s">
        <v>81</v>
      </c>
      <c r="AV149" s="13" t="s">
        <v>79</v>
      </c>
      <c r="AW149" s="13" t="s">
        <v>33</v>
      </c>
      <c r="AX149" s="13" t="s">
        <v>71</v>
      </c>
      <c r="AY149" s="234" t="s">
        <v>166</v>
      </c>
    </row>
    <row r="150" s="13" customFormat="1">
      <c r="A150" s="13"/>
      <c r="B150" s="224"/>
      <c r="C150" s="225"/>
      <c r="D150" s="226" t="s">
        <v>178</v>
      </c>
      <c r="E150" s="227" t="s">
        <v>19</v>
      </c>
      <c r="F150" s="228" t="s">
        <v>181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178</v>
      </c>
      <c r="AU150" s="234" t="s">
        <v>81</v>
      </c>
      <c r="AV150" s="13" t="s">
        <v>79</v>
      </c>
      <c r="AW150" s="13" t="s">
        <v>33</v>
      </c>
      <c r="AX150" s="13" t="s">
        <v>71</v>
      </c>
      <c r="AY150" s="234" t="s">
        <v>166</v>
      </c>
    </row>
    <row r="151" s="13" customFormat="1">
      <c r="A151" s="13"/>
      <c r="B151" s="224"/>
      <c r="C151" s="225"/>
      <c r="D151" s="226" t="s">
        <v>178</v>
      </c>
      <c r="E151" s="227" t="s">
        <v>19</v>
      </c>
      <c r="F151" s="228" t="s">
        <v>1963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178</v>
      </c>
      <c r="AU151" s="234" t="s">
        <v>81</v>
      </c>
      <c r="AV151" s="13" t="s">
        <v>79</v>
      </c>
      <c r="AW151" s="13" t="s">
        <v>33</v>
      </c>
      <c r="AX151" s="13" t="s">
        <v>71</v>
      </c>
      <c r="AY151" s="234" t="s">
        <v>166</v>
      </c>
    </row>
    <row r="152" s="14" customFormat="1">
      <c r="A152" s="14"/>
      <c r="B152" s="235"/>
      <c r="C152" s="236"/>
      <c r="D152" s="226" t="s">
        <v>178</v>
      </c>
      <c r="E152" s="237" t="s">
        <v>19</v>
      </c>
      <c r="F152" s="238" t="s">
        <v>1982</v>
      </c>
      <c r="G152" s="236"/>
      <c r="H152" s="239">
        <v>0.47999999999999998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178</v>
      </c>
      <c r="AU152" s="245" t="s">
        <v>81</v>
      </c>
      <c r="AV152" s="14" t="s">
        <v>81</v>
      </c>
      <c r="AW152" s="14" t="s">
        <v>33</v>
      </c>
      <c r="AX152" s="14" t="s">
        <v>71</v>
      </c>
      <c r="AY152" s="245" t="s">
        <v>166</v>
      </c>
    </row>
    <row r="153" s="15" customFormat="1">
      <c r="A153" s="15"/>
      <c r="B153" s="246"/>
      <c r="C153" s="247"/>
      <c r="D153" s="226" t="s">
        <v>178</v>
      </c>
      <c r="E153" s="248" t="s">
        <v>19</v>
      </c>
      <c r="F153" s="249" t="s">
        <v>183</v>
      </c>
      <c r="G153" s="247"/>
      <c r="H153" s="250">
        <v>0.47999999999999998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178</v>
      </c>
      <c r="AU153" s="256" t="s">
        <v>81</v>
      </c>
      <c r="AV153" s="15" t="s">
        <v>175</v>
      </c>
      <c r="AW153" s="15" t="s">
        <v>33</v>
      </c>
      <c r="AX153" s="15" t="s">
        <v>79</v>
      </c>
      <c r="AY153" s="256" t="s">
        <v>166</v>
      </c>
    </row>
    <row r="154" s="2" customFormat="1" ht="37.8" customHeight="1">
      <c r="A154" s="40"/>
      <c r="B154" s="41"/>
      <c r="C154" s="206" t="s">
        <v>215</v>
      </c>
      <c r="D154" s="206" t="s">
        <v>170</v>
      </c>
      <c r="E154" s="207" t="s">
        <v>1865</v>
      </c>
      <c r="F154" s="208" t="s">
        <v>1866</v>
      </c>
      <c r="G154" s="209" t="s">
        <v>173</v>
      </c>
      <c r="H154" s="210">
        <v>7.0839999999999996</v>
      </c>
      <c r="I154" s="211"/>
      <c r="J154" s="212">
        <f>ROUND(I154*H154,2)</f>
        <v>0</v>
      </c>
      <c r="K154" s="208" t="s">
        <v>174</v>
      </c>
      <c r="L154" s="46"/>
      <c r="M154" s="213" t="s">
        <v>19</v>
      </c>
      <c r="N154" s="214" t="s">
        <v>42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175</v>
      </c>
      <c r="AT154" s="217" t="s">
        <v>170</v>
      </c>
      <c r="AU154" s="217" t="s">
        <v>81</v>
      </c>
      <c r="AY154" s="19" t="s">
        <v>166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79</v>
      </c>
      <c r="BK154" s="218">
        <f>ROUND(I154*H154,2)</f>
        <v>0</v>
      </c>
      <c r="BL154" s="19" t="s">
        <v>175</v>
      </c>
      <c r="BM154" s="217" t="s">
        <v>218</v>
      </c>
    </row>
    <row r="155" s="2" customFormat="1">
      <c r="A155" s="40"/>
      <c r="B155" s="41"/>
      <c r="C155" s="42"/>
      <c r="D155" s="219" t="s">
        <v>176</v>
      </c>
      <c r="E155" s="42"/>
      <c r="F155" s="220" t="s">
        <v>1867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176</v>
      </c>
      <c r="AU155" s="19" t="s">
        <v>81</v>
      </c>
    </row>
    <row r="156" s="13" customFormat="1">
      <c r="A156" s="13"/>
      <c r="B156" s="224"/>
      <c r="C156" s="225"/>
      <c r="D156" s="226" t="s">
        <v>178</v>
      </c>
      <c r="E156" s="227" t="s">
        <v>19</v>
      </c>
      <c r="F156" s="228" t="s">
        <v>1868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178</v>
      </c>
      <c r="AU156" s="234" t="s">
        <v>81</v>
      </c>
      <c r="AV156" s="13" t="s">
        <v>79</v>
      </c>
      <c r="AW156" s="13" t="s">
        <v>33</v>
      </c>
      <c r="AX156" s="13" t="s">
        <v>71</v>
      </c>
      <c r="AY156" s="234" t="s">
        <v>166</v>
      </c>
    </row>
    <row r="157" s="13" customFormat="1">
      <c r="A157" s="13"/>
      <c r="B157" s="224"/>
      <c r="C157" s="225"/>
      <c r="D157" s="226" t="s">
        <v>178</v>
      </c>
      <c r="E157" s="227" t="s">
        <v>19</v>
      </c>
      <c r="F157" s="228" t="s">
        <v>181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178</v>
      </c>
      <c r="AU157" s="234" t="s">
        <v>81</v>
      </c>
      <c r="AV157" s="13" t="s">
        <v>79</v>
      </c>
      <c r="AW157" s="13" t="s">
        <v>33</v>
      </c>
      <c r="AX157" s="13" t="s">
        <v>71</v>
      </c>
      <c r="AY157" s="234" t="s">
        <v>166</v>
      </c>
    </row>
    <row r="158" s="13" customFormat="1">
      <c r="A158" s="13"/>
      <c r="B158" s="224"/>
      <c r="C158" s="225"/>
      <c r="D158" s="226" t="s">
        <v>178</v>
      </c>
      <c r="E158" s="227" t="s">
        <v>19</v>
      </c>
      <c r="F158" s="228" t="s">
        <v>1869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178</v>
      </c>
      <c r="AU158" s="234" t="s">
        <v>81</v>
      </c>
      <c r="AV158" s="13" t="s">
        <v>79</v>
      </c>
      <c r="AW158" s="13" t="s">
        <v>33</v>
      </c>
      <c r="AX158" s="13" t="s">
        <v>71</v>
      </c>
      <c r="AY158" s="234" t="s">
        <v>166</v>
      </c>
    </row>
    <row r="159" s="14" customFormat="1">
      <c r="A159" s="14"/>
      <c r="B159" s="235"/>
      <c r="C159" s="236"/>
      <c r="D159" s="226" t="s">
        <v>178</v>
      </c>
      <c r="E159" s="237" t="s">
        <v>19</v>
      </c>
      <c r="F159" s="238" t="s">
        <v>1983</v>
      </c>
      <c r="G159" s="236"/>
      <c r="H159" s="239">
        <v>4.1760000000000002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178</v>
      </c>
      <c r="AU159" s="245" t="s">
        <v>81</v>
      </c>
      <c r="AV159" s="14" t="s">
        <v>81</v>
      </c>
      <c r="AW159" s="14" t="s">
        <v>33</v>
      </c>
      <c r="AX159" s="14" t="s">
        <v>71</v>
      </c>
      <c r="AY159" s="245" t="s">
        <v>166</v>
      </c>
    </row>
    <row r="160" s="13" customFormat="1">
      <c r="A160" s="13"/>
      <c r="B160" s="224"/>
      <c r="C160" s="225"/>
      <c r="D160" s="226" t="s">
        <v>178</v>
      </c>
      <c r="E160" s="227" t="s">
        <v>19</v>
      </c>
      <c r="F160" s="228" t="s">
        <v>1872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178</v>
      </c>
      <c r="AU160" s="234" t="s">
        <v>81</v>
      </c>
      <c r="AV160" s="13" t="s">
        <v>79</v>
      </c>
      <c r="AW160" s="13" t="s">
        <v>33</v>
      </c>
      <c r="AX160" s="13" t="s">
        <v>71</v>
      </c>
      <c r="AY160" s="234" t="s">
        <v>166</v>
      </c>
    </row>
    <row r="161" s="14" customFormat="1">
      <c r="A161" s="14"/>
      <c r="B161" s="235"/>
      <c r="C161" s="236"/>
      <c r="D161" s="226" t="s">
        <v>178</v>
      </c>
      <c r="E161" s="237" t="s">
        <v>19</v>
      </c>
      <c r="F161" s="238" t="s">
        <v>1984</v>
      </c>
      <c r="G161" s="236"/>
      <c r="H161" s="239">
        <v>2.9079999999999999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178</v>
      </c>
      <c r="AU161" s="245" t="s">
        <v>81</v>
      </c>
      <c r="AV161" s="14" t="s">
        <v>81</v>
      </c>
      <c r="AW161" s="14" t="s">
        <v>33</v>
      </c>
      <c r="AX161" s="14" t="s">
        <v>71</v>
      </c>
      <c r="AY161" s="245" t="s">
        <v>166</v>
      </c>
    </row>
    <row r="162" s="15" customFormat="1">
      <c r="A162" s="15"/>
      <c r="B162" s="246"/>
      <c r="C162" s="247"/>
      <c r="D162" s="226" t="s">
        <v>178</v>
      </c>
      <c r="E162" s="248" t="s">
        <v>19</v>
      </c>
      <c r="F162" s="249" t="s">
        <v>183</v>
      </c>
      <c r="G162" s="247"/>
      <c r="H162" s="250">
        <v>7.0839999999999996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178</v>
      </c>
      <c r="AU162" s="256" t="s">
        <v>81</v>
      </c>
      <c r="AV162" s="15" t="s">
        <v>175</v>
      </c>
      <c r="AW162" s="15" t="s">
        <v>33</v>
      </c>
      <c r="AX162" s="15" t="s">
        <v>79</v>
      </c>
      <c r="AY162" s="256" t="s">
        <v>166</v>
      </c>
    </row>
    <row r="163" s="2" customFormat="1" ht="37.8" customHeight="1">
      <c r="A163" s="40"/>
      <c r="B163" s="41"/>
      <c r="C163" s="206" t="s">
        <v>200</v>
      </c>
      <c r="D163" s="206" t="s">
        <v>170</v>
      </c>
      <c r="E163" s="207" t="s">
        <v>221</v>
      </c>
      <c r="F163" s="208" t="s">
        <v>222</v>
      </c>
      <c r="G163" s="209" t="s">
        <v>173</v>
      </c>
      <c r="H163" s="210">
        <v>1.268</v>
      </c>
      <c r="I163" s="211"/>
      <c r="J163" s="212">
        <f>ROUND(I163*H163,2)</f>
        <v>0</v>
      </c>
      <c r="K163" s="208" t="s">
        <v>174</v>
      </c>
      <c r="L163" s="46"/>
      <c r="M163" s="213" t="s">
        <v>19</v>
      </c>
      <c r="N163" s="214" t="s">
        <v>42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175</v>
      </c>
      <c r="AT163" s="217" t="s">
        <v>170</v>
      </c>
      <c r="AU163" s="217" t="s">
        <v>81</v>
      </c>
      <c r="AY163" s="19" t="s">
        <v>166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79</v>
      </c>
      <c r="BK163" s="218">
        <f>ROUND(I163*H163,2)</f>
        <v>0</v>
      </c>
      <c r="BL163" s="19" t="s">
        <v>175</v>
      </c>
      <c r="BM163" s="217" t="s">
        <v>208</v>
      </c>
    </row>
    <row r="164" s="2" customFormat="1">
      <c r="A164" s="40"/>
      <c r="B164" s="41"/>
      <c r="C164" s="42"/>
      <c r="D164" s="219" t="s">
        <v>176</v>
      </c>
      <c r="E164" s="42"/>
      <c r="F164" s="220" t="s">
        <v>223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176</v>
      </c>
      <c r="AU164" s="19" t="s">
        <v>81</v>
      </c>
    </row>
    <row r="165" s="13" customFormat="1">
      <c r="A165" s="13"/>
      <c r="B165" s="224"/>
      <c r="C165" s="225"/>
      <c r="D165" s="226" t="s">
        <v>178</v>
      </c>
      <c r="E165" s="227" t="s">
        <v>19</v>
      </c>
      <c r="F165" s="228" t="s">
        <v>1874</v>
      </c>
      <c r="G165" s="225"/>
      <c r="H165" s="227" t="s">
        <v>19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178</v>
      </c>
      <c r="AU165" s="234" t="s">
        <v>81</v>
      </c>
      <c r="AV165" s="13" t="s">
        <v>79</v>
      </c>
      <c r="AW165" s="13" t="s">
        <v>33</v>
      </c>
      <c r="AX165" s="13" t="s">
        <v>71</v>
      </c>
      <c r="AY165" s="234" t="s">
        <v>166</v>
      </c>
    </row>
    <row r="166" s="13" customFormat="1">
      <c r="A166" s="13"/>
      <c r="B166" s="224"/>
      <c r="C166" s="225"/>
      <c r="D166" s="226" t="s">
        <v>178</v>
      </c>
      <c r="E166" s="227" t="s">
        <v>19</v>
      </c>
      <c r="F166" s="228" t="s">
        <v>1875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178</v>
      </c>
      <c r="AU166" s="234" t="s">
        <v>81</v>
      </c>
      <c r="AV166" s="13" t="s">
        <v>79</v>
      </c>
      <c r="AW166" s="13" t="s">
        <v>33</v>
      </c>
      <c r="AX166" s="13" t="s">
        <v>71</v>
      </c>
      <c r="AY166" s="234" t="s">
        <v>166</v>
      </c>
    </row>
    <row r="167" s="13" customFormat="1">
      <c r="A167" s="13"/>
      <c r="B167" s="224"/>
      <c r="C167" s="225"/>
      <c r="D167" s="226" t="s">
        <v>178</v>
      </c>
      <c r="E167" s="227" t="s">
        <v>19</v>
      </c>
      <c r="F167" s="228" t="s">
        <v>181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178</v>
      </c>
      <c r="AU167" s="234" t="s">
        <v>81</v>
      </c>
      <c r="AV167" s="13" t="s">
        <v>79</v>
      </c>
      <c r="AW167" s="13" t="s">
        <v>33</v>
      </c>
      <c r="AX167" s="13" t="s">
        <v>71</v>
      </c>
      <c r="AY167" s="234" t="s">
        <v>166</v>
      </c>
    </row>
    <row r="168" s="14" customFormat="1">
      <c r="A168" s="14"/>
      <c r="B168" s="235"/>
      <c r="C168" s="236"/>
      <c r="D168" s="226" t="s">
        <v>178</v>
      </c>
      <c r="E168" s="237" t="s">
        <v>19</v>
      </c>
      <c r="F168" s="238" t="s">
        <v>1985</v>
      </c>
      <c r="G168" s="236"/>
      <c r="H168" s="239">
        <v>1.268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178</v>
      </c>
      <c r="AU168" s="245" t="s">
        <v>81</v>
      </c>
      <c r="AV168" s="14" t="s">
        <v>81</v>
      </c>
      <c r="AW168" s="14" t="s">
        <v>33</v>
      </c>
      <c r="AX168" s="14" t="s">
        <v>71</v>
      </c>
      <c r="AY168" s="245" t="s">
        <v>166</v>
      </c>
    </row>
    <row r="169" s="15" customFormat="1">
      <c r="A169" s="15"/>
      <c r="B169" s="246"/>
      <c r="C169" s="247"/>
      <c r="D169" s="226" t="s">
        <v>178</v>
      </c>
      <c r="E169" s="248" t="s">
        <v>19</v>
      </c>
      <c r="F169" s="249" t="s">
        <v>183</v>
      </c>
      <c r="G169" s="247"/>
      <c r="H169" s="250">
        <v>1.268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178</v>
      </c>
      <c r="AU169" s="256" t="s">
        <v>81</v>
      </c>
      <c r="AV169" s="15" t="s">
        <v>175</v>
      </c>
      <c r="AW169" s="15" t="s">
        <v>33</v>
      </c>
      <c r="AX169" s="15" t="s">
        <v>79</v>
      </c>
      <c r="AY169" s="256" t="s">
        <v>166</v>
      </c>
    </row>
    <row r="170" s="2" customFormat="1" ht="37.8" customHeight="1">
      <c r="A170" s="40"/>
      <c r="B170" s="41"/>
      <c r="C170" s="206" t="s">
        <v>226</v>
      </c>
      <c r="D170" s="206" t="s">
        <v>170</v>
      </c>
      <c r="E170" s="207" t="s">
        <v>227</v>
      </c>
      <c r="F170" s="208" t="s">
        <v>228</v>
      </c>
      <c r="G170" s="209" t="s">
        <v>173</v>
      </c>
      <c r="H170" s="210">
        <v>19.02</v>
      </c>
      <c r="I170" s="211"/>
      <c r="J170" s="212">
        <f>ROUND(I170*H170,2)</f>
        <v>0</v>
      </c>
      <c r="K170" s="208" t="s">
        <v>174</v>
      </c>
      <c r="L170" s="46"/>
      <c r="M170" s="213" t="s">
        <v>19</v>
      </c>
      <c r="N170" s="214" t="s">
        <v>42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175</v>
      </c>
      <c r="AT170" s="217" t="s">
        <v>170</v>
      </c>
      <c r="AU170" s="217" t="s">
        <v>81</v>
      </c>
      <c r="AY170" s="19" t="s">
        <v>166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79</v>
      </c>
      <c r="BK170" s="218">
        <f>ROUND(I170*H170,2)</f>
        <v>0</v>
      </c>
      <c r="BL170" s="19" t="s">
        <v>175</v>
      </c>
      <c r="BM170" s="217" t="s">
        <v>229</v>
      </c>
    </row>
    <row r="171" s="2" customFormat="1">
      <c r="A171" s="40"/>
      <c r="B171" s="41"/>
      <c r="C171" s="42"/>
      <c r="D171" s="219" t="s">
        <v>176</v>
      </c>
      <c r="E171" s="42"/>
      <c r="F171" s="220" t="s">
        <v>230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176</v>
      </c>
      <c r="AU171" s="19" t="s">
        <v>81</v>
      </c>
    </row>
    <row r="172" s="14" customFormat="1">
      <c r="A172" s="14"/>
      <c r="B172" s="235"/>
      <c r="C172" s="236"/>
      <c r="D172" s="226" t="s">
        <v>178</v>
      </c>
      <c r="E172" s="237" t="s">
        <v>19</v>
      </c>
      <c r="F172" s="238" t="s">
        <v>1986</v>
      </c>
      <c r="G172" s="236"/>
      <c r="H172" s="239">
        <v>19.02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178</v>
      </c>
      <c r="AU172" s="245" t="s">
        <v>81</v>
      </c>
      <c r="AV172" s="14" t="s">
        <v>81</v>
      </c>
      <c r="AW172" s="14" t="s">
        <v>33</v>
      </c>
      <c r="AX172" s="14" t="s">
        <v>71</v>
      </c>
      <c r="AY172" s="245" t="s">
        <v>166</v>
      </c>
    </row>
    <row r="173" s="15" customFormat="1">
      <c r="A173" s="15"/>
      <c r="B173" s="246"/>
      <c r="C173" s="247"/>
      <c r="D173" s="226" t="s">
        <v>178</v>
      </c>
      <c r="E173" s="248" t="s">
        <v>19</v>
      </c>
      <c r="F173" s="249" t="s">
        <v>183</v>
      </c>
      <c r="G173" s="247"/>
      <c r="H173" s="250">
        <v>19.02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178</v>
      </c>
      <c r="AU173" s="256" t="s">
        <v>81</v>
      </c>
      <c r="AV173" s="15" t="s">
        <v>175</v>
      </c>
      <c r="AW173" s="15" t="s">
        <v>33</v>
      </c>
      <c r="AX173" s="15" t="s">
        <v>79</v>
      </c>
      <c r="AY173" s="256" t="s">
        <v>166</v>
      </c>
    </row>
    <row r="174" s="2" customFormat="1" ht="24.15" customHeight="1">
      <c r="A174" s="40"/>
      <c r="B174" s="41"/>
      <c r="C174" s="206" t="s">
        <v>206</v>
      </c>
      <c r="D174" s="206" t="s">
        <v>170</v>
      </c>
      <c r="E174" s="207" t="s">
        <v>1987</v>
      </c>
      <c r="F174" s="208" t="s">
        <v>1988</v>
      </c>
      <c r="G174" s="209" t="s">
        <v>173</v>
      </c>
      <c r="H174" s="210">
        <v>4.1760000000000002</v>
      </c>
      <c r="I174" s="211"/>
      <c r="J174" s="212">
        <f>ROUND(I174*H174,2)</f>
        <v>0</v>
      </c>
      <c r="K174" s="208" t="s">
        <v>174</v>
      </c>
      <c r="L174" s="46"/>
      <c r="M174" s="213" t="s">
        <v>19</v>
      </c>
      <c r="N174" s="214" t="s">
        <v>42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175</v>
      </c>
      <c r="AT174" s="217" t="s">
        <v>170</v>
      </c>
      <c r="AU174" s="217" t="s">
        <v>81</v>
      </c>
      <c r="AY174" s="19" t="s">
        <v>166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175</v>
      </c>
      <c r="BM174" s="217" t="s">
        <v>234</v>
      </c>
    </row>
    <row r="175" s="2" customFormat="1">
      <c r="A175" s="40"/>
      <c r="B175" s="41"/>
      <c r="C175" s="42"/>
      <c r="D175" s="219" t="s">
        <v>176</v>
      </c>
      <c r="E175" s="42"/>
      <c r="F175" s="220" t="s">
        <v>1989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176</v>
      </c>
      <c r="AU175" s="19" t="s">
        <v>81</v>
      </c>
    </row>
    <row r="176" s="14" customFormat="1">
      <c r="A176" s="14"/>
      <c r="B176" s="235"/>
      <c r="C176" s="236"/>
      <c r="D176" s="226" t="s">
        <v>178</v>
      </c>
      <c r="E176" s="237" t="s">
        <v>19</v>
      </c>
      <c r="F176" s="238" t="s">
        <v>1990</v>
      </c>
      <c r="G176" s="236"/>
      <c r="H176" s="239">
        <v>2.9079999999999999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178</v>
      </c>
      <c r="AU176" s="245" t="s">
        <v>81</v>
      </c>
      <c r="AV176" s="14" t="s">
        <v>81</v>
      </c>
      <c r="AW176" s="14" t="s">
        <v>33</v>
      </c>
      <c r="AX176" s="14" t="s">
        <v>71</v>
      </c>
      <c r="AY176" s="245" t="s">
        <v>166</v>
      </c>
    </row>
    <row r="177" s="14" customFormat="1">
      <c r="A177" s="14"/>
      <c r="B177" s="235"/>
      <c r="C177" s="236"/>
      <c r="D177" s="226" t="s">
        <v>178</v>
      </c>
      <c r="E177" s="237" t="s">
        <v>19</v>
      </c>
      <c r="F177" s="238" t="s">
        <v>1985</v>
      </c>
      <c r="G177" s="236"/>
      <c r="H177" s="239">
        <v>1.268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178</v>
      </c>
      <c r="AU177" s="245" t="s">
        <v>81</v>
      </c>
      <c r="AV177" s="14" t="s">
        <v>81</v>
      </c>
      <c r="AW177" s="14" t="s">
        <v>33</v>
      </c>
      <c r="AX177" s="14" t="s">
        <v>71</v>
      </c>
      <c r="AY177" s="245" t="s">
        <v>166</v>
      </c>
    </row>
    <row r="178" s="15" customFormat="1">
      <c r="A178" s="15"/>
      <c r="B178" s="246"/>
      <c r="C178" s="247"/>
      <c r="D178" s="226" t="s">
        <v>178</v>
      </c>
      <c r="E178" s="248" t="s">
        <v>19</v>
      </c>
      <c r="F178" s="249" t="s">
        <v>183</v>
      </c>
      <c r="G178" s="247"/>
      <c r="H178" s="250">
        <v>4.1760000000000002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6" t="s">
        <v>178</v>
      </c>
      <c r="AU178" s="256" t="s">
        <v>81</v>
      </c>
      <c r="AV178" s="15" t="s">
        <v>175</v>
      </c>
      <c r="AW178" s="15" t="s">
        <v>33</v>
      </c>
      <c r="AX178" s="15" t="s">
        <v>79</v>
      </c>
      <c r="AY178" s="256" t="s">
        <v>166</v>
      </c>
    </row>
    <row r="179" s="2" customFormat="1" ht="24.15" customHeight="1">
      <c r="A179" s="40"/>
      <c r="B179" s="41"/>
      <c r="C179" s="206" t="s">
        <v>240</v>
      </c>
      <c r="D179" s="206" t="s">
        <v>170</v>
      </c>
      <c r="E179" s="207" t="s">
        <v>241</v>
      </c>
      <c r="F179" s="208" t="s">
        <v>242</v>
      </c>
      <c r="G179" s="209" t="s">
        <v>243</v>
      </c>
      <c r="H179" s="210">
        <v>2.536</v>
      </c>
      <c r="I179" s="211"/>
      <c r="J179" s="212">
        <f>ROUND(I179*H179,2)</f>
        <v>0</v>
      </c>
      <c r="K179" s="208" t="s">
        <v>174</v>
      </c>
      <c r="L179" s="46"/>
      <c r="M179" s="213" t="s">
        <v>19</v>
      </c>
      <c r="N179" s="214" t="s">
        <v>42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175</v>
      </c>
      <c r="AT179" s="217" t="s">
        <v>170</v>
      </c>
      <c r="AU179" s="217" t="s">
        <v>81</v>
      </c>
      <c r="AY179" s="19" t="s">
        <v>166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79</v>
      </c>
      <c r="BK179" s="218">
        <f>ROUND(I179*H179,2)</f>
        <v>0</v>
      </c>
      <c r="BL179" s="19" t="s">
        <v>175</v>
      </c>
      <c r="BM179" s="217" t="s">
        <v>244</v>
      </c>
    </row>
    <row r="180" s="2" customFormat="1">
      <c r="A180" s="40"/>
      <c r="B180" s="41"/>
      <c r="C180" s="42"/>
      <c r="D180" s="219" t="s">
        <v>176</v>
      </c>
      <c r="E180" s="42"/>
      <c r="F180" s="220" t="s">
        <v>245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176</v>
      </c>
      <c r="AU180" s="19" t="s">
        <v>81</v>
      </c>
    </row>
    <row r="181" s="14" customFormat="1">
      <c r="A181" s="14"/>
      <c r="B181" s="235"/>
      <c r="C181" s="236"/>
      <c r="D181" s="226" t="s">
        <v>178</v>
      </c>
      <c r="E181" s="237" t="s">
        <v>19</v>
      </c>
      <c r="F181" s="238" t="s">
        <v>1991</v>
      </c>
      <c r="G181" s="236"/>
      <c r="H181" s="239">
        <v>2.536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178</v>
      </c>
      <c r="AU181" s="245" t="s">
        <v>81</v>
      </c>
      <c r="AV181" s="14" t="s">
        <v>81</v>
      </c>
      <c r="AW181" s="14" t="s">
        <v>33</v>
      </c>
      <c r="AX181" s="14" t="s">
        <v>71</v>
      </c>
      <c r="AY181" s="245" t="s">
        <v>166</v>
      </c>
    </row>
    <row r="182" s="15" customFormat="1">
      <c r="A182" s="15"/>
      <c r="B182" s="246"/>
      <c r="C182" s="247"/>
      <c r="D182" s="226" t="s">
        <v>178</v>
      </c>
      <c r="E182" s="248" t="s">
        <v>19</v>
      </c>
      <c r="F182" s="249" t="s">
        <v>183</v>
      </c>
      <c r="G182" s="247"/>
      <c r="H182" s="250">
        <v>2.536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178</v>
      </c>
      <c r="AU182" s="256" t="s">
        <v>81</v>
      </c>
      <c r="AV182" s="15" t="s">
        <v>175</v>
      </c>
      <c r="AW182" s="15" t="s">
        <v>33</v>
      </c>
      <c r="AX182" s="15" t="s">
        <v>79</v>
      </c>
      <c r="AY182" s="256" t="s">
        <v>166</v>
      </c>
    </row>
    <row r="183" s="2" customFormat="1" ht="24.15" customHeight="1">
      <c r="A183" s="40"/>
      <c r="B183" s="41"/>
      <c r="C183" s="206" t="s">
        <v>212</v>
      </c>
      <c r="D183" s="206" t="s">
        <v>170</v>
      </c>
      <c r="E183" s="207" t="s">
        <v>247</v>
      </c>
      <c r="F183" s="208" t="s">
        <v>248</v>
      </c>
      <c r="G183" s="209" t="s">
        <v>173</v>
      </c>
      <c r="H183" s="210">
        <v>4.1760000000000002</v>
      </c>
      <c r="I183" s="211"/>
      <c r="J183" s="212">
        <f>ROUND(I183*H183,2)</f>
        <v>0</v>
      </c>
      <c r="K183" s="208" t="s">
        <v>174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175</v>
      </c>
      <c r="AT183" s="217" t="s">
        <v>170</v>
      </c>
      <c r="AU183" s="217" t="s">
        <v>81</v>
      </c>
      <c r="AY183" s="19" t="s">
        <v>166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79</v>
      </c>
      <c r="BK183" s="218">
        <f>ROUND(I183*H183,2)</f>
        <v>0</v>
      </c>
      <c r="BL183" s="19" t="s">
        <v>175</v>
      </c>
      <c r="BM183" s="217" t="s">
        <v>249</v>
      </c>
    </row>
    <row r="184" s="2" customFormat="1">
      <c r="A184" s="40"/>
      <c r="B184" s="41"/>
      <c r="C184" s="42"/>
      <c r="D184" s="219" t="s">
        <v>176</v>
      </c>
      <c r="E184" s="42"/>
      <c r="F184" s="220" t="s">
        <v>250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176</v>
      </c>
      <c r="AU184" s="19" t="s">
        <v>81</v>
      </c>
    </row>
    <row r="185" s="14" customFormat="1">
      <c r="A185" s="14"/>
      <c r="B185" s="235"/>
      <c r="C185" s="236"/>
      <c r="D185" s="226" t="s">
        <v>178</v>
      </c>
      <c r="E185" s="237" t="s">
        <v>19</v>
      </c>
      <c r="F185" s="238" t="s">
        <v>1992</v>
      </c>
      <c r="G185" s="236"/>
      <c r="H185" s="239">
        <v>4.1760000000000002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178</v>
      </c>
      <c r="AU185" s="245" t="s">
        <v>81</v>
      </c>
      <c r="AV185" s="14" t="s">
        <v>81</v>
      </c>
      <c r="AW185" s="14" t="s">
        <v>33</v>
      </c>
      <c r="AX185" s="14" t="s">
        <v>71</v>
      </c>
      <c r="AY185" s="245" t="s">
        <v>166</v>
      </c>
    </row>
    <row r="186" s="15" customFormat="1">
      <c r="A186" s="15"/>
      <c r="B186" s="246"/>
      <c r="C186" s="247"/>
      <c r="D186" s="226" t="s">
        <v>178</v>
      </c>
      <c r="E186" s="248" t="s">
        <v>19</v>
      </c>
      <c r="F186" s="249" t="s">
        <v>183</v>
      </c>
      <c r="G186" s="247"/>
      <c r="H186" s="250">
        <v>4.1760000000000002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178</v>
      </c>
      <c r="AU186" s="256" t="s">
        <v>81</v>
      </c>
      <c r="AV186" s="15" t="s">
        <v>175</v>
      </c>
      <c r="AW186" s="15" t="s">
        <v>33</v>
      </c>
      <c r="AX186" s="15" t="s">
        <v>79</v>
      </c>
      <c r="AY186" s="256" t="s">
        <v>166</v>
      </c>
    </row>
    <row r="187" s="2" customFormat="1" ht="16.5" customHeight="1">
      <c r="A187" s="40"/>
      <c r="B187" s="41"/>
      <c r="C187" s="206" t="s">
        <v>168</v>
      </c>
      <c r="D187" s="206" t="s">
        <v>170</v>
      </c>
      <c r="E187" s="207" t="s">
        <v>252</v>
      </c>
      <c r="F187" s="208" t="s">
        <v>253</v>
      </c>
      <c r="G187" s="209" t="s">
        <v>173</v>
      </c>
      <c r="H187" s="210">
        <v>2.9079999999999999</v>
      </c>
      <c r="I187" s="211"/>
      <c r="J187" s="212">
        <f>ROUND(I187*H187,2)</f>
        <v>0</v>
      </c>
      <c r="K187" s="208" t="s">
        <v>19</v>
      </c>
      <c r="L187" s="46"/>
      <c r="M187" s="213" t="s">
        <v>19</v>
      </c>
      <c r="N187" s="214" t="s">
        <v>42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175</v>
      </c>
      <c r="AT187" s="217" t="s">
        <v>170</v>
      </c>
      <c r="AU187" s="217" t="s">
        <v>81</v>
      </c>
      <c r="AY187" s="19" t="s">
        <v>166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79</v>
      </c>
      <c r="BK187" s="218">
        <f>ROUND(I187*H187,2)</f>
        <v>0</v>
      </c>
      <c r="BL187" s="19" t="s">
        <v>175</v>
      </c>
      <c r="BM187" s="217" t="s">
        <v>254</v>
      </c>
    </row>
    <row r="188" s="13" customFormat="1">
      <c r="A188" s="13"/>
      <c r="B188" s="224"/>
      <c r="C188" s="225"/>
      <c r="D188" s="226" t="s">
        <v>178</v>
      </c>
      <c r="E188" s="227" t="s">
        <v>19</v>
      </c>
      <c r="F188" s="228" t="s">
        <v>1847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178</v>
      </c>
      <c r="AU188" s="234" t="s">
        <v>81</v>
      </c>
      <c r="AV188" s="13" t="s">
        <v>79</v>
      </c>
      <c r="AW188" s="13" t="s">
        <v>33</v>
      </c>
      <c r="AX188" s="13" t="s">
        <v>71</v>
      </c>
      <c r="AY188" s="234" t="s">
        <v>166</v>
      </c>
    </row>
    <row r="189" s="13" customFormat="1">
      <c r="A189" s="13"/>
      <c r="B189" s="224"/>
      <c r="C189" s="225"/>
      <c r="D189" s="226" t="s">
        <v>178</v>
      </c>
      <c r="E189" s="227" t="s">
        <v>19</v>
      </c>
      <c r="F189" s="228" t="s">
        <v>181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178</v>
      </c>
      <c r="AU189" s="234" t="s">
        <v>81</v>
      </c>
      <c r="AV189" s="13" t="s">
        <v>79</v>
      </c>
      <c r="AW189" s="13" t="s">
        <v>33</v>
      </c>
      <c r="AX189" s="13" t="s">
        <v>71</v>
      </c>
      <c r="AY189" s="234" t="s">
        <v>166</v>
      </c>
    </row>
    <row r="190" s="13" customFormat="1">
      <c r="A190" s="13"/>
      <c r="B190" s="224"/>
      <c r="C190" s="225"/>
      <c r="D190" s="226" t="s">
        <v>178</v>
      </c>
      <c r="E190" s="227" t="s">
        <v>19</v>
      </c>
      <c r="F190" s="228" t="s">
        <v>1962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178</v>
      </c>
      <c r="AU190" s="234" t="s">
        <v>81</v>
      </c>
      <c r="AV190" s="13" t="s">
        <v>79</v>
      </c>
      <c r="AW190" s="13" t="s">
        <v>33</v>
      </c>
      <c r="AX190" s="13" t="s">
        <v>71</v>
      </c>
      <c r="AY190" s="234" t="s">
        <v>166</v>
      </c>
    </row>
    <row r="191" s="13" customFormat="1">
      <c r="A191" s="13"/>
      <c r="B191" s="224"/>
      <c r="C191" s="225"/>
      <c r="D191" s="226" t="s">
        <v>178</v>
      </c>
      <c r="E191" s="227" t="s">
        <v>19</v>
      </c>
      <c r="F191" s="228" t="s">
        <v>1849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178</v>
      </c>
      <c r="AU191" s="234" t="s">
        <v>81</v>
      </c>
      <c r="AV191" s="13" t="s">
        <v>79</v>
      </c>
      <c r="AW191" s="13" t="s">
        <v>33</v>
      </c>
      <c r="AX191" s="13" t="s">
        <v>71</v>
      </c>
      <c r="AY191" s="234" t="s">
        <v>166</v>
      </c>
    </row>
    <row r="192" s="13" customFormat="1">
      <c r="A192" s="13"/>
      <c r="B192" s="224"/>
      <c r="C192" s="225"/>
      <c r="D192" s="226" t="s">
        <v>178</v>
      </c>
      <c r="E192" s="227" t="s">
        <v>19</v>
      </c>
      <c r="F192" s="228" t="s">
        <v>181</v>
      </c>
      <c r="G192" s="225"/>
      <c r="H192" s="227" t="s">
        <v>19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178</v>
      </c>
      <c r="AU192" s="234" t="s">
        <v>81</v>
      </c>
      <c r="AV192" s="13" t="s">
        <v>79</v>
      </c>
      <c r="AW192" s="13" t="s">
        <v>33</v>
      </c>
      <c r="AX192" s="13" t="s">
        <v>71</v>
      </c>
      <c r="AY192" s="234" t="s">
        <v>166</v>
      </c>
    </row>
    <row r="193" s="14" customFormat="1">
      <c r="A193" s="14"/>
      <c r="B193" s="235"/>
      <c r="C193" s="236"/>
      <c r="D193" s="226" t="s">
        <v>178</v>
      </c>
      <c r="E193" s="237" t="s">
        <v>19</v>
      </c>
      <c r="F193" s="238" t="s">
        <v>1993</v>
      </c>
      <c r="G193" s="236"/>
      <c r="H193" s="239">
        <v>2.9079999999999999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178</v>
      </c>
      <c r="AU193" s="245" t="s">
        <v>81</v>
      </c>
      <c r="AV193" s="14" t="s">
        <v>81</v>
      </c>
      <c r="AW193" s="14" t="s">
        <v>33</v>
      </c>
      <c r="AX193" s="14" t="s">
        <v>71</v>
      </c>
      <c r="AY193" s="245" t="s">
        <v>166</v>
      </c>
    </row>
    <row r="194" s="15" customFormat="1">
      <c r="A194" s="15"/>
      <c r="B194" s="246"/>
      <c r="C194" s="247"/>
      <c r="D194" s="226" t="s">
        <v>178</v>
      </c>
      <c r="E194" s="248" t="s">
        <v>19</v>
      </c>
      <c r="F194" s="249" t="s">
        <v>183</v>
      </c>
      <c r="G194" s="247"/>
      <c r="H194" s="250">
        <v>2.9079999999999999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178</v>
      </c>
      <c r="AU194" s="256" t="s">
        <v>81</v>
      </c>
      <c r="AV194" s="15" t="s">
        <v>175</v>
      </c>
      <c r="AW194" s="15" t="s">
        <v>33</v>
      </c>
      <c r="AX194" s="15" t="s">
        <v>79</v>
      </c>
      <c r="AY194" s="256" t="s">
        <v>166</v>
      </c>
    </row>
    <row r="195" s="2" customFormat="1" ht="37.8" customHeight="1">
      <c r="A195" s="40"/>
      <c r="B195" s="41"/>
      <c r="C195" s="206" t="s">
        <v>218</v>
      </c>
      <c r="D195" s="206" t="s">
        <v>170</v>
      </c>
      <c r="E195" s="207" t="s">
        <v>255</v>
      </c>
      <c r="F195" s="208" t="s">
        <v>256</v>
      </c>
      <c r="G195" s="209" t="s">
        <v>173</v>
      </c>
      <c r="H195" s="210">
        <v>0.252</v>
      </c>
      <c r="I195" s="211"/>
      <c r="J195" s="212">
        <f>ROUND(I195*H195,2)</f>
        <v>0</v>
      </c>
      <c r="K195" s="208" t="s">
        <v>174</v>
      </c>
      <c r="L195" s="46"/>
      <c r="M195" s="213" t="s">
        <v>19</v>
      </c>
      <c r="N195" s="214" t="s">
        <v>42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175</v>
      </c>
      <c r="AT195" s="217" t="s">
        <v>170</v>
      </c>
      <c r="AU195" s="217" t="s">
        <v>81</v>
      </c>
      <c r="AY195" s="19" t="s">
        <v>166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79</v>
      </c>
      <c r="BK195" s="218">
        <f>ROUND(I195*H195,2)</f>
        <v>0</v>
      </c>
      <c r="BL195" s="19" t="s">
        <v>175</v>
      </c>
      <c r="BM195" s="217" t="s">
        <v>257</v>
      </c>
    </row>
    <row r="196" s="2" customFormat="1">
      <c r="A196" s="40"/>
      <c r="B196" s="41"/>
      <c r="C196" s="42"/>
      <c r="D196" s="219" t="s">
        <v>176</v>
      </c>
      <c r="E196" s="42"/>
      <c r="F196" s="220" t="s">
        <v>258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176</v>
      </c>
      <c r="AU196" s="19" t="s">
        <v>81</v>
      </c>
    </row>
    <row r="197" s="13" customFormat="1">
      <c r="A197" s="13"/>
      <c r="B197" s="224"/>
      <c r="C197" s="225"/>
      <c r="D197" s="226" t="s">
        <v>178</v>
      </c>
      <c r="E197" s="227" t="s">
        <v>19</v>
      </c>
      <c r="F197" s="228" t="s">
        <v>1847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178</v>
      </c>
      <c r="AU197" s="234" t="s">
        <v>81</v>
      </c>
      <c r="AV197" s="13" t="s">
        <v>79</v>
      </c>
      <c r="AW197" s="13" t="s">
        <v>33</v>
      </c>
      <c r="AX197" s="13" t="s">
        <v>71</v>
      </c>
      <c r="AY197" s="234" t="s">
        <v>166</v>
      </c>
    </row>
    <row r="198" s="13" customFormat="1">
      <c r="A198" s="13"/>
      <c r="B198" s="224"/>
      <c r="C198" s="225"/>
      <c r="D198" s="226" t="s">
        <v>178</v>
      </c>
      <c r="E198" s="227" t="s">
        <v>19</v>
      </c>
      <c r="F198" s="228" t="s">
        <v>181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178</v>
      </c>
      <c r="AU198" s="234" t="s">
        <v>81</v>
      </c>
      <c r="AV198" s="13" t="s">
        <v>79</v>
      </c>
      <c r="AW198" s="13" t="s">
        <v>33</v>
      </c>
      <c r="AX198" s="13" t="s">
        <v>71</v>
      </c>
      <c r="AY198" s="234" t="s">
        <v>166</v>
      </c>
    </row>
    <row r="199" s="13" customFormat="1">
      <c r="A199" s="13"/>
      <c r="B199" s="224"/>
      <c r="C199" s="225"/>
      <c r="D199" s="226" t="s">
        <v>178</v>
      </c>
      <c r="E199" s="227" t="s">
        <v>19</v>
      </c>
      <c r="F199" s="228" t="s">
        <v>1962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178</v>
      </c>
      <c r="AU199" s="234" t="s">
        <v>81</v>
      </c>
      <c r="AV199" s="13" t="s">
        <v>79</v>
      </c>
      <c r="AW199" s="13" t="s">
        <v>33</v>
      </c>
      <c r="AX199" s="13" t="s">
        <v>71</v>
      </c>
      <c r="AY199" s="234" t="s">
        <v>166</v>
      </c>
    </row>
    <row r="200" s="13" customFormat="1">
      <c r="A200" s="13"/>
      <c r="B200" s="224"/>
      <c r="C200" s="225"/>
      <c r="D200" s="226" t="s">
        <v>178</v>
      </c>
      <c r="E200" s="227" t="s">
        <v>19</v>
      </c>
      <c r="F200" s="228" t="s">
        <v>181</v>
      </c>
      <c r="G200" s="225"/>
      <c r="H200" s="227" t="s">
        <v>19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178</v>
      </c>
      <c r="AU200" s="234" t="s">
        <v>81</v>
      </c>
      <c r="AV200" s="13" t="s">
        <v>79</v>
      </c>
      <c r="AW200" s="13" t="s">
        <v>33</v>
      </c>
      <c r="AX200" s="13" t="s">
        <v>71</v>
      </c>
      <c r="AY200" s="234" t="s">
        <v>166</v>
      </c>
    </row>
    <row r="201" s="13" customFormat="1">
      <c r="A201" s="13"/>
      <c r="B201" s="224"/>
      <c r="C201" s="225"/>
      <c r="D201" s="226" t="s">
        <v>178</v>
      </c>
      <c r="E201" s="227" t="s">
        <v>19</v>
      </c>
      <c r="F201" s="228" t="s">
        <v>1994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178</v>
      </c>
      <c r="AU201" s="234" t="s">
        <v>81</v>
      </c>
      <c r="AV201" s="13" t="s">
        <v>79</v>
      </c>
      <c r="AW201" s="13" t="s">
        <v>33</v>
      </c>
      <c r="AX201" s="13" t="s">
        <v>71</v>
      </c>
      <c r="AY201" s="234" t="s">
        <v>166</v>
      </c>
    </row>
    <row r="202" s="13" customFormat="1">
      <c r="A202" s="13"/>
      <c r="B202" s="224"/>
      <c r="C202" s="225"/>
      <c r="D202" s="226" t="s">
        <v>178</v>
      </c>
      <c r="E202" s="227" t="s">
        <v>19</v>
      </c>
      <c r="F202" s="228" t="s">
        <v>181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178</v>
      </c>
      <c r="AU202" s="234" t="s">
        <v>81</v>
      </c>
      <c r="AV202" s="13" t="s">
        <v>79</v>
      </c>
      <c r="AW202" s="13" t="s">
        <v>33</v>
      </c>
      <c r="AX202" s="13" t="s">
        <v>71</v>
      </c>
      <c r="AY202" s="234" t="s">
        <v>166</v>
      </c>
    </row>
    <row r="203" s="14" customFormat="1">
      <c r="A203" s="14"/>
      <c r="B203" s="235"/>
      <c r="C203" s="236"/>
      <c r="D203" s="226" t="s">
        <v>178</v>
      </c>
      <c r="E203" s="237" t="s">
        <v>19</v>
      </c>
      <c r="F203" s="238" t="s">
        <v>1995</v>
      </c>
      <c r="G203" s="236"/>
      <c r="H203" s="239">
        <v>0.252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178</v>
      </c>
      <c r="AU203" s="245" t="s">
        <v>81</v>
      </c>
      <c r="AV203" s="14" t="s">
        <v>81</v>
      </c>
      <c r="AW203" s="14" t="s">
        <v>33</v>
      </c>
      <c r="AX203" s="14" t="s">
        <v>71</v>
      </c>
      <c r="AY203" s="245" t="s">
        <v>166</v>
      </c>
    </row>
    <row r="204" s="15" customFormat="1">
      <c r="A204" s="15"/>
      <c r="B204" s="246"/>
      <c r="C204" s="247"/>
      <c r="D204" s="226" t="s">
        <v>178</v>
      </c>
      <c r="E204" s="248" t="s">
        <v>19</v>
      </c>
      <c r="F204" s="249" t="s">
        <v>183</v>
      </c>
      <c r="G204" s="247"/>
      <c r="H204" s="250">
        <v>0.252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178</v>
      </c>
      <c r="AU204" s="256" t="s">
        <v>81</v>
      </c>
      <c r="AV204" s="15" t="s">
        <v>175</v>
      </c>
      <c r="AW204" s="15" t="s">
        <v>33</v>
      </c>
      <c r="AX204" s="15" t="s">
        <v>79</v>
      </c>
      <c r="AY204" s="256" t="s">
        <v>166</v>
      </c>
    </row>
    <row r="205" s="2" customFormat="1" ht="16.5" customHeight="1">
      <c r="A205" s="40"/>
      <c r="B205" s="41"/>
      <c r="C205" s="257" t="s">
        <v>8</v>
      </c>
      <c r="D205" s="257" t="s">
        <v>260</v>
      </c>
      <c r="E205" s="258" t="s">
        <v>1891</v>
      </c>
      <c r="F205" s="259" t="s">
        <v>1892</v>
      </c>
      <c r="G205" s="260" t="s">
        <v>243</v>
      </c>
      <c r="H205" s="261">
        <v>0.252</v>
      </c>
      <c r="I205" s="262"/>
      <c r="J205" s="263">
        <f>ROUND(I205*H205,2)</f>
        <v>0</v>
      </c>
      <c r="K205" s="259" t="s">
        <v>174</v>
      </c>
      <c r="L205" s="264"/>
      <c r="M205" s="265" t="s">
        <v>19</v>
      </c>
      <c r="N205" s="266" t="s">
        <v>42</v>
      </c>
      <c r="O205" s="86"/>
      <c r="P205" s="215">
        <f>O205*H205</f>
        <v>0</v>
      </c>
      <c r="Q205" s="215">
        <v>1</v>
      </c>
      <c r="R205" s="215">
        <f>Q205*H205</f>
        <v>0.252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200</v>
      </c>
      <c r="AT205" s="217" t="s">
        <v>260</v>
      </c>
      <c r="AU205" s="217" t="s">
        <v>81</v>
      </c>
      <c r="AY205" s="19" t="s">
        <v>166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79</v>
      </c>
      <c r="BK205" s="218">
        <f>ROUND(I205*H205,2)</f>
        <v>0</v>
      </c>
      <c r="BL205" s="19" t="s">
        <v>175</v>
      </c>
      <c r="BM205" s="217" t="s">
        <v>263</v>
      </c>
    </row>
    <row r="206" s="2" customFormat="1" ht="37.8" customHeight="1">
      <c r="A206" s="40"/>
      <c r="B206" s="41"/>
      <c r="C206" s="206" t="s">
        <v>208</v>
      </c>
      <c r="D206" s="206" t="s">
        <v>170</v>
      </c>
      <c r="E206" s="207" t="s">
        <v>265</v>
      </c>
      <c r="F206" s="208" t="s">
        <v>266</v>
      </c>
      <c r="G206" s="209" t="s">
        <v>173</v>
      </c>
      <c r="H206" s="210">
        <v>1.016</v>
      </c>
      <c r="I206" s="211"/>
      <c r="J206" s="212">
        <f>ROUND(I206*H206,2)</f>
        <v>0</v>
      </c>
      <c r="K206" s="208" t="s">
        <v>174</v>
      </c>
      <c r="L206" s="46"/>
      <c r="M206" s="213" t="s">
        <v>19</v>
      </c>
      <c r="N206" s="214" t="s">
        <v>42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175</v>
      </c>
      <c r="AT206" s="217" t="s">
        <v>170</v>
      </c>
      <c r="AU206" s="217" t="s">
        <v>81</v>
      </c>
      <c r="AY206" s="19" t="s">
        <v>166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79</v>
      </c>
      <c r="BK206" s="218">
        <f>ROUND(I206*H206,2)</f>
        <v>0</v>
      </c>
      <c r="BL206" s="19" t="s">
        <v>175</v>
      </c>
      <c r="BM206" s="217" t="s">
        <v>267</v>
      </c>
    </row>
    <row r="207" s="2" customFormat="1">
      <c r="A207" s="40"/>
      <c r="B207" s="41"/>
      <c r="C207" s="42"/>
      <c r="D207" s="219" t="s">
        <v>176</v>
      </c>
      <c r="E207" s="42"/>
      <c r="F207" s="220" t="s">
        <v>268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176</v>
      </c>
      <c r="AU207" s="19" t="s">
        <v>81</v>
      </c>
    </row>
    <row r="208" s="13" customFormat="1">
      <c r="A208" s="13"/>
      <c r="B208" s="224"/>
      <c r="C208" s="225"/>
      <c r="D208" s="226" t="s">
        <v>178</v>
      </c>
      <c r="E208" s="227" t="s">
        <v>19</v>
      </c>
      <c r="F208" s="228" t="s">
        <v>1847</v>
      </c>
      <c r="G208" s="225"/>
      <c r="H208" s="227" t="s">
        <v>19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178</v>
      </c>
      <c r="AU208" s="234" t="s">
        <v>81</v>
      </c>
      <c r="AV208" s="13" t="s">
        <v>79</v>
      </c>
      <c r="AW208" s="13" t="s">
        <v>33</v>
      </c>
      <c r="AX208" s="13" t="s">
        <v>71</v>
      </c>
      <c r="AY208" s="234" t="s">
        <v>166</v>
      </c>
    </row>
    <row r="209" s="13" customFormat="1">
      <c r="A209" s="13"/>
      <c r="B209" s="224"/>
      <c r="C209" s="225"/>
      <c r="D209" s="226" t="s">
        <v>178</v>
      </c>
      <c r="E209" s="227" t="s">
        <v>19</v>
      </c>
      <c r="F209" s="228" t="s">
        <v>181</v>
      </c>
      <c r="G209" s="225"/>
      <c r="H209" s="227" t="s">
        <v>19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178</v>
      </c>
      <c r="AU209" s="234" t="s">
        <v>81</v>
      </c>
      <c r="AV209" s="13" t="s">
        <v>79</v>
      </c>
      <c r="AW209" s="13" t="s">
        <v>33</v>
      </c>
      <c r="AX209" s="13" t="s">
        <v>71</v>
      </c>
      <c r="AY209" s="234" t="s">
        <v>166</v>
      </c>
    </row>
    <row r="210" s="13" customFormat="1">
      <c r="A210" s="13"/>
      <c r="B210" s="224"/>
      <c r="C210" s="225"/>
      <c r="D210" s="226" t="s">
        <v>178</v>
      </c>
      <c r="E210" s="227" t="s">
        <v>19</v>
      </c>
      <c r="F210" s="228" t="s">
        <v>1962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178</v>
      </c>
      <c r="AU210" s="234" t="s">
        <v>81</v>
      </c>
      <c r="AV210" s="13" t="s">
        <v>79</v>
      </c>
      <c r="AW210" s="13" t="s">
        <v>33</v>
      </c>
      <c r="AX210" s="13" t="s">
        <v>71</v>
      </c>
      <c r="AY210" s="234" t="s">
        <v>166</v>
      </c>
    </row>
    <row r="211" s="13" customFormat="1">
      <c r="A211" s="13"/>
      <c r="B211" s="224"/>
      <c r="C211" s="225"/>
      <c r="D211" s="226" t="s">
        <v>178</v>
      </c>
      <c r="E211" s="227" t="s">
        <v>19</v>
      </c>
      <c r="F211" s="228" t="s">
        <v>181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178</v>
      </c>
      <c r="AU211" s="234" t="s">
        <v>81</v>
      </c>
      <c r="AV211" s="13" t="s">
        <v>79</v>
      </c>
      <c r="AW211" s="13" t="s">
        <v>33</v>
      </c>
      <c r="AX211" s="13" t="s">
        <v>71</v>
      </c>
      <c r="AY211" s="234" t="s">
        <v>166</v>
      </c>
    </row>
    <row r="212" s="14" customFormat="1">
      <c r="A212" s="14"/>
      <c r="B212" s="235"/>
      <c r="C212" s="236"/>
      <c r="D212" s="226" t="s">
        <v>178</v>
      </c>
      <c r="E212" s="237" t="s">
        <v>19</v>
      </c>
      <c r="F212" s="238" t="s">
        <v>1996</v>
      </c>
      <c r="G212" s="236"/>
      <c r="H212" s="239">
        <v>1.016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178</v>
      </c>
      <c r="AU212" s="245" t="s">
        <v>81</v>
      </c>
      <c r="AV212" s="14" t="s">
        <v>81</v>
      </c>
      <c r="AW212" s="14" t="s">
        <v>33</v>
      </c>
      <c r="AX212" s="14" t="s">
        <v>71</v>
      </c>
      <c r="AY212" s="245" t="s">
        <v>166</v>
      </c>
    </row>
    <row r="213" s="15" customFormat="1">
      <c r="A213" s="15"/>
      <c r="B213" s="246"/>
      <c r="C213" s="247"/>
      <c r="D213" s="226" t="s">
        <v>178</v>
      </c>
      <c r="E213" s="248" t="s">
        <v>19</v>
      </c>
      <c r="F213" s="249" t="s">
        <v>183</v>
      </c>
      <c r="G213" s="247"/>
      <c r="H213" s="250">
        <v>1.016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6" t="s">
        <v>178</v>
      </c>
      <c r="AU213" s="256" t="s">
        <v>81</v>
      </c>
      <c r="AV213" s="15" t="s">
        <v>175</v>
      </c>
      <c r="AW213" s="15" t="s">
        <v>33</v>
      </c>
      <c r="AX213" s="15" t="s">
        <v>79</v>
      </c>
      <c r="AY213" s="256" t="s">
        <v>166</v>
      </c>
    </row>
    <row r="214" s="2" customFormat="1" ht="16.5" customHeight="1">
      <c r="A214" s="40"/>
      <c r="B214" s="41"/>
      <c r="C214" s="257" t="s">
        <v>238</v>
      </c>
      <c r="D214" s="257" t="s">
        <v>260</v>
      </c>
      <c r="E214" s="258" t="s">
        <v>261</v>
      </c>
      <c r="F214" s="259" t="s">
        <v>262</v>
      </c>
      <c r="G214" s="260" t="s">
        <v>243</v>
      </c>
      <c r="H214" s="261">
        <v>1.016</v>
      </c>
      <c r="I214" s="262"/>
      <c r="J214" s="263">
        <f>ROUND(I214*H214,2)</f>
        <v>0</v>
      </c>
      <c r="K214" s="259" t="s">
        <v>174</v>
      </c>
      <c r="L214" s="264"/>
      <c r="M214" s="265" t="s">
        <v>19</v>
      </c>
      <c r="N214" s="266" t="s">
        <v>42</v>
      </c>
      <c r="O214" s="86"/>
      <c r="P214" s="215">
        <f>O214*H214</f>
        <v>0</v>
      </c>
      <c r="Q214" s="215">
        <v>1</v>
      </c>
      <c r="R214" s="215">
        <f>Q214*H214</f>
        <v>1.016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200</v>
      </c>
      <c r="AT214" s="217" t="s">
        <v>260</v>
      </c>
      <c r="AU214" s="217" t="s">
        <v>81</v>
      </c>
      <c r="AY214" s="19" t="s">
        <v>166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79</v>
      </c>
      <c r="BK214" s="218">
        <f>ROUND(I214*H214,2)</f>
        <v>0</v>
      </c>
      <c r="BL214" s="19" t="s">
        <v>175</v>
      </c>
      <c r="BM214" s="217" t="s">
        <v>272</v>
      </c>
    </row>
    <row r="215" s="12" customFormat="1" ht="22.8" customHeight="1">
      <c r="A215" s="12"/>
      <c r="B215" s="190"/>
      <c r="C215" s="191"/>
      <c r="D215" s="192" t="s">
        <v>70</v>
      </c>
      <c r="E215" s="204" t="s">
        <v>81</v>
      </c>
      <c r="F215" s="204" t="s">
        <v>274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SUM(P216:P233)</f>
        <v>0</v>
      </c>
      <c r="Q215" s="198"/>
      <c r="R215" s="199">
        <f>SUM(R216:R233)</f>
        <v>1.5517097223071001</v>
      </c>
      <c r="S215" s="198"/>
      <c r="T215" s="200">
        <f>SUM(T216:T233)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79</v>
      </c>
      <c r="AT215" s="202" t="s">
        <v>70</v>
      </c>
      <c r="AU215" s="202" t="s">
        <v>79</v>
      </c>
      <c r="AY215" s="201" t="s">
        <v>166</v>
      </c>
      <c r="BK215" s="203">
        <f>SUM(BK216:BK233)</f>
        <v>0</v>
      </c>
    </row>
    <row r="216" s="2" customFormat="1" ht="21.75" customHeight="1">
      <c r="A216" s="40"/>
      <c r="B216" s="41"/>
      <c r="C216" s="206" t="s">
        <v>229</v>
      </c>
      <c r="D216" s="206" t="s">
        <v>170</v>
      </c>
      <c r="E216" s="207" t="s">
        <v>1997</v>
      </c>
      <c r="F216" s="208" t="s">
        <v>1998</v>
      </c>
      <c r="G216" s="209" t="s">
        <v>173</v>
      </c>
      <c r="H216" s="210">
        <v>0.39200000000000002</v>
      </c>
      <c r="I216" s="211"/>
      <c r="J216" s="212">
        <f>ROUND(I216*H216,2)</f>
        <v>0</v>
      </c>
      <c r="K216" s="208" t="s">
        <v>174</v>
      </c>
      <c r="L216" s="46"/>
      <c r="M216" s="213" t="s">
        <v>19</v>
      </c>
      <c r="N216" s="214" t="s">
        <v>42</v>
      </c>
      <c r="O216" s="86"/>
      <c r="P216" s="215">
        <f>O216*H216</f>
        <v>0</v>
      </c>
      <c r="Q216" s="215">
        <v>2.5018722040000001</v>
      </c>
      <c r="R216" s="215">
        <f>Q216*H216</f>
        <v>0.98073390396800009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175</v>
      </c>
      <c r="AT216" s="217" t="s">
        <v>170</v>
      </c>
      <c r="AU216" s="217" t="s">
        <v>81</v>
      </c>
      <c r="AY216" s="19" t="s">
        <v>166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79</v>
      </c>
      <c r="BK216" s="218">
        <f>ROUND(I216*H216,2)</f>
        <v>0</v>
      </c>
      <c r="BL216" s="19" t="s">
        <v>175</v>
      </c>
      <c r="BM216" s="217" t="s">
        <v>279</v>
      </c>
    </row>
    <row r="217" s="2" customFormat="1">
      <c r="A217" s="40"/>
      <c r="B217" s="41"/>
      <c r="C217" s="42"/>
      <c r="D217" s="219" t="s">
        <v>176</v>
      </c>
      <c r="E217" s="42"/>
      <c r="F217" s="220" t="s">
        <v>1999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176</v>
      </c>
      <c r="AU217" s="19" t="s">
        <v>81</v>
      </c>
    </row>
    <row r="218" s="13" customFormat="1">
      <c r="A218" s="13"/>
      <c r="B218" s="224"/>
      <c r="C218" s="225"/>
      <c r="D218" s="226" t="s">
        <v>178</v>
      </c>
      <c r="E218" s="227" t="s">
        <v>19</v>
      </c>
      <c r="F218" s="228" t="s">
        <v>1847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178</v>
      </c>
      <c r="AU218" s="234" t="s">
        <v>81</v>
      </c>
      <c r="AV218" s="13" t="s">
        <v>79</v>
      </c>
      <c r="AW218" s="13" t="s">
        <v>33</v>
      </c>
      <c r="AX218" s="13" t="s">
        <v>71</v>
      </c>
      <c r="AY218" s="234" t="s">
        <v>166</v>
      </c>
    </row>
    <row r="219" s="13" customFormat="1">
      <c r="A219" s="13"/>
      <c r="B219" s="224"/>
      <c r="C219" s="225"/>
      <c r="D219" s="226" t="s">
        <v>178</v>
      </c>
      <c r="E219" s="227" t="s">
        <v>19</v>
      </c>
      <c r="F219" s="228" t="s">
        <v>181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178</v>
      </c>
      <c r="AU219" s="234" t="s">
        <v>81</v>
      </c>
      <c r="AV219" s="13" t="s">
        <v>79</v>
      </c>
      <c r="AW219" s="13" t="s">
        <v>33</v>
      </c>
      <c r="AX219" s="13" t="s">
        <v>71</v>
      </c>
      <c r="AY219" s="234" t="s">
        <v>166</v>
      </c>
    </row>
    <row r="220" s="14" customFormat="1">
      <c r="A220" s="14"/>
      <c r="B220" s="235"/>
      <c r="C220" s="236"/>
      <c r="D220" s="226" t="s">
        <v>178</v>
      </c>
      <c r="E220" s="237" t="s">
        <v>19</v>
      </c>
      <c r="F220" s="238" t="s">
        <v>2000</v>
      </c>
      <c r="G220" s="236"/>
      <c r="H220" s="239">
        <v>0.39200000000000002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178</v>
      </c>
      <c r="AU220" s="245" t="s">
        <v>81</v>
      </c>
      <c r="AV220" s="14" t="s">
        <v>81</v>
      </c>
      <c r="AW220" s="14" t="s">
        <v>33</v>
      </c>
      <c r="AX220" s="14" t="s">
        <v>71</v>
      </c>
      <c r="AY220" s="245" t="s">
        <v>166</v>
      </c>
    </row>
    <row r="221" s="15" customFormat="1">
      <c r="A221" s="15"/>
      <c r="B221" s="246"/>
      <c r="C221" s="247"/>
      <c r="D221" s="226" t="s">
        <v>178</v>
      </c>
      <c r="E221" s="248" t="s">
        <v>19</v>
      </c>
      <c r="F221" s="249" t="s">
        <v>183</v>
      </c>
      <c r="G221" s="247"/>
      <c r="H221" s="250">
        <v>0.39200000000000002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178</v>
      </c>
      <c r="AU221" s="256" t="s">
        <v>81</v>
      </c>
      <c r="AV221" s="15" t="s">
        <v>175</v>
      </c>
      <c r="AW221" s="15" t="s">
        <v>33</v>
      </c>
      <c r="AX221" s="15" t="s">
        <v>79</v>
      </c>
      <c r="AY221" s="256" t="s">
        <v>166</v>
      </c>
    </row>
    <row r="222" s="2" customFormat="1" ht="16.5" customHeight="1">
      <c r="A222" s="40"/>
      <c r="B222" s="41"/>
      <c r="C222" s="206" t="s">
        <v>283</v>
      </c>
      <c r="D222" s="206" t="s">
        <v>170</v>
      </c>
      <c r="E222" s="207" t="s">
        <v>2001</v>
      </c>
      <c r="F222" s="208" t="s">
        <v>2002</v>
      </c>
      <c r="G222" s="209" t="s">
        <v>243</v>
      </c>
      <c r="H222" s="210">
        <v>0.0030000000000000001</v>
      </c>
      <c r="I222" s="211"/>
      <c r="J222" s="212">
        <f>ROUND(I222*H222,2)</f>
        <v>0</v>
      </c>
      <c r="K222" s="208" t="s">
        <v>174</v>
      </c>
      <c r="L222" s="46"/>
      <c r="M222" s="213" t="s">
        <v>19</v>
      </c>
      <c r="N222" s="214" t="s">
        <v>42</v>
      </c>
      <c r="O222" s="86"/>
      <c r="P222" s="215">
        <f>O222*H222</f>
        <v>0</v>
      </c>
      <c r="Q222" s="215">
        <v>1.0627727797</v>
      </c>
      <c r="R222" s="215">
        <f>Q222*H222</f>
        <v>0.0031883183390999997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175</v>
      </c>
      <c r="AT222" s="217" t="s">
        <v>170</v>
      </c>
      <c r="AU222" s="217" t="s">
        <v>81</v>
      </c>
      <c r="AY222" s="19" t="s">
        <v>166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79</v>
      </c>
      <c r="BK222" s="218">
        <f>ROUND(I222*H222,2)</f>
        <v>0</v>
      </c>
      <c r="BL222" s="19" t="s">
        <v>175</v>
      </c>
      <c r="BM222" s="217" t="s">
        <v>286</v>
      </c>
    </row>
    <row r="223" s="2" customFormat="1">
      <c r="A223" s="40"/>
      <c r="B223" s="41"/>
      <c r="C223" s="42"/>
      <c r="D223" s="219" t="s">
        <v>176</v>
      </c>
      <c r="E223" s="42"/>
      <c r="F223" s="220" t="s">
        <v>2003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176</v>
      </c>
      <c r="AU223" s="19" t="s">
        <v>81</v>
      </c>
    </row>
    <row r="224" s="13" customFormat="1">
      <c r="A224" s="13"/>
      <c r="B224" s="224"/>
      <c r="C224" s="225"/>
      <c r="D224" s="226" t="s">
        <v>178</v>
      </c>
      <c r="E224" s="227" t="s">
        <v>19</v>
      </c>
      <c r="F224" s="228" t="s">
        <v>1847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178</v>
      </c>
      <c r="AU224" s="234" t="s">
        <v>81</v>
      </c>
      <c r="AV224" s="13" t="s">
        <v>79</v>
      </c>
      <c r="AW224" s="13" t="s">
        <v>33</v>
      </c>
      <c r="AX224" s="13" t="s">
        <v>71</v>
      </c>
      <c r="AY224" s="234" t="s">
        <v>166</v>
      </c>
    </row>
    <row r="225" s="13" customFormat="1">
      <c r="A225" s="13"/>
      <c r="B225" s="224"/>
      <c r="C225" s="225"/>
      <c r="D225" s="226" t="s">
        <v>178</v>
      </c>
      <c r="E225" s="227" t="s">
        <v>19</v>
      </c>
      <c r="F225" s="228" t="s">
        <v>181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178</v>
      </c>
      <c r="AU225" s="234" t="s">
        <v>81</v>
      </c>
      <c r="AV225" s="13" t="s">
        <v>79</v>
      </c>
      <c r="AW225" s="13" t="s">
        <v>33</v>
      </c>
      <c r="AX225" s="13" t="s">
        <v>71</v>
      </c>
      <c r="AY225" s="234" t="s">
        <v>166</v>
      </c>
    </row>
    <row r="226" s="14" customFormat="1">
      <c r="A226" s="14"/>
      <c r="B226" s="235"/>
      <c r="C226" s="236"/>
      <c r="D226" s="226" t="s">
        <v>178</v>
      </c>
      <c r="E226" s="237" t="s">
        <v>19</v>
      </c>
      <c r="F226" s="238" t="s">
        <v>2004</v>
      </c>
      <c r="G226" s="236"/>
      <c r="H226" s="239">
        <v>0.0030000000000000001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178</v>
      </c>
      <c r="AU226" s="245" t="s">
        <v>81</v>
      </c>
      <c r="AV226" s="14" t="s">
        <v>81</v>
      </c>
      <c r="AW226" s="14" t="s">
        <v>33</v>
      </c>
      <c r="AX226" s="14" t="s">
        <v>71</v>
      </c>
      <c r="AY226" s="245" t="s">
        <v>166</v>
      </c>
    </row>
    <row r="227" s="15" customFormat="1">
      <c r="A227" s="15"/>
      <c r="B227" s="246"/>
      <c r="C227" s="247"/>
      <c r="D227" s="226" t="s">
        <v>178</v>
      </c>
      <c r="E227" s="248" t="s">
        <v>19</v>
      </c>
      <c r="F227" s="249" t="s">
        <v>183</v>
      </c>
      <c r="G227" s="247"/>
      <c r="H227" s="250">
        <v>0.0030000000000000001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178</v>
      </c>
      <c r="AU227" s="256" t="s">
        <v>81</v>
      </c>
      <c r="AV227" s="15" t="s">
        <v>175</v>
      </c>
      <c r="AW227" s="15" t="s">
        <v>33</v>
      </c>
      <c r="AX227" s="15" t="s">
        <v>79</v>
      </c>
      <c r="AY227" s="256" t="s">
        <v>166</v>
      </c>
    </row>
    <row r="228" s="2" customFormat="1" ht="21.75" customHeight="1">
      <c r="A228" s="40"/>
      <c r="B228" s="41"/>
      <c r="C228" s="206" t="s">
        <v>234</v>
      </c>
      <c r="D228" s="206" t="s">
        <v>170</v>
      </c>
      <c r="E228" s="207" t="s">
        <v>2005</v>
      </c>
      <c r="F228" s="208" t="s">
        <v>2006</v>
      </c>
      <c r="G228" s="209" t="s">
        <v>173</v>
      </c>
      <c r="H228" s="210">
        <v>0.29399999999999998</v>
      </c>
      <c r="I228" s="211"/>
      <c r="J228" s="212">
        <f>ROUND(I228*H228,2)</f>
        <v>0</v>
      </c>
      <c r="K228" s="208" t="s">
        <v>174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1.9312499999999999</v>
      </c>
      <c r="R228" s="215">
        <f>Q228*H228</f>
        <v>0.56778749999999989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175</v>
      </c>
      <c r="AT228" s="217" t="s">
        <v>170</v>
      </c>
      <c r="AU228" s="217" t="s">
        <v>81</v>
      </c>
      <c r="AY228" s="19" t="s">
        <v>166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79</v>
      </c>
      <c r="BK228" s="218">
        <f>ROUND(I228*H228,2)</f>
        <v>0</v>
      </c>
      <c r="BL228" s="19" t="s">
        <v>175</v>
      </c>
      <c r="BM228" s="217" t="s">
        <v>291</v>
      </c>
    </row>
    <row r="229" s="2" customFormat="1">
      <c r="A229" s="40"/>
      <c r="B229" s="41"/>
      <c r="C229" s="42"/>
      <c r="D229" s="219" t="s">
        <v>176</v>
      </c>
      <c r="E229" s="42"/>
      <c r="F229" s="220" t="s">
        <v>2007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176</v>
      </c>
      <c r="AU229" s="19" t="s">
        <v>81</v>
      </c>
    </row>
    <row r="230" s="13" customFormat="1">
      <c r="A230" s="13"/>
      <c r="B230" s="224"/>
      <c r="C230" s="225"/>
      <c r="D230" s="226" t="s">
        <v>178</v>
      </c>
      <c r="E230" s="227" t="s">
        <v>19</v>
      </c>
      <c r="F230" s="228" t="s">
        <v>1847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178</v>
      </c>
      <c r="AU230" s="234" t="s">
        <v>81</v>
      </c>
      <c r="AV230" s="13" t="s">
        <v>79</v>
      </c>
      <c r="AW230" s="13" t="s">
        <v>33</v>
      </c>
      <c r="AX230" s="13" t="s">
        <v>71</v>
      </c>
      <c r="AY230" s="234" t="s">
        <v>166</v>
      </c>
    </row>
    <row r="231" s="13" customFormat="1">
      <c r="A231" s="13"/>
      <c r="B231" s="224"/>
      <c r="C231" s="225"/>
      <c r="D231" s="226" t="s">
        <v>178</v>
      </c>
      <c r="E231" s="227" t="s">
        <v>19</v>
      </c>
      <c r="F231" s="228" t="s">
        <v>181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178</v>
      </c>
      <c r="AU231" s="234" t="s">
        <v>81</v>
      </c>
      <c r="AV231" s="13" t="s">
        <v>79</v>
      </c>
      <c r="AW231" s="13" t="s">
        <v>33</v>
      </c>
      <c r="AX231" s="13" t="s">
        <v>71</v>
      </c>
      <c r="AY231" s="234" t="s">
        <v>166</v>
      </c>
    </row>
    <row r="232" s="14" customFormat="1">
      <c r="A232" s="14"/>
      <c r="B232" s="235"/>
      <c r="C232" s="236"/>
      <c r="D232" s="226" t="s">
        <v>178</v>
      </c>
      <c r="E232" s="237" t="s">
        <v>19</v>
      </c>
      <c r="F232" s="238" t="s">
        <v>2008</v>
      </c>
      <c r="G232" s="236"/>
      <c r="H232" s="239">
        <v>0.29399999999999998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178</v>
      </c>
      <c r="AU232" s="245" t="s">
        <v>81</v>
      </c>
      <c r="AV232" s="14" t="s">
        <v>81</v>
      </c>
      <c r="AW232" s="14" t="s">
        <v>33</v>
      </c>
      <c r="AX232" s="14" t="s">
        <v>71</v>
      </c>
      <c r="AY232" s="245" t="s">
        <v>166</v>
      </c>
    </row>
    <row r="233" s="15" customFormat="1">
      <c r="A233" s="15"/>
      <c r="B233" s="246"/>
      <c r="C233" s="247"/>
      <c r="D233" s="226" t="s">
        <v>178</v>
      </c>
      <c r="E233" s="248" t="s">
        <v>19</v>
      </c>
      <c r="F233" s="249" t="s">
        <v>183</v>
      </c>
      <c r="G233" s="247"/>
      <c r="H233" s="250">
        <v>0.29399999999999998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6" t="s">
        <v>178</v>
      </c>
      <c r="AU233" s="256" t="s">
        <v>81</v>
      </c>
      <c r="AV233" s="15" t="s">
        <v>175</v>
      </c>
      <c r="AW233" s="15" t="s">
        <v>33</v>
      </c>
      <c r="AX233" s="15" t="s">
        <v>79</v>
      </c>
      <c r="AY233" s="256" t="s">
        <v>166</v>
      </c>
    </row>
    <row r="234" s="12" customFormat="1" ht="22.8" customHeight="1">
      <c r="A234" s="12"/>
      <c r="B234" s="190"/>
      <c r="C234" s="191"/>
      <c r="D234" s="192" t="s">
        <v>70</v>
      </c>
      <c r="E234" s="204" t="s">
        <v>188</v>
      </c>
      <c r="F234" s="204" t="s">
        <v>311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SUM(P235:P251)</f>
        <v>0</v>
      </c>
      <c r="Q234" s="198"/>
      <c r="R234" s="199">
        <f>SUM(R235:R251)</f>
        <v>0</v>
      </c>
      <c r="S234" s="198"/>
      <c r="T234" s="200">
        <f>SUM(T235:T251)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79</v>
      </c>
      <c r="AT234" s="202" t="s">
        <v>70</v>
      </c>
      <c r="AU234" s="202" t="s">
        <v>79</v>
      </c>
      <c r="AY234" s="201" t="s">
        <v>166</v>
      </c>
      <c r="BK234" s="203">
        <f>SUM(BK235:BK251)</f>
        <v>0</v>
      </c>
    </row>
    <row r="235" s="2" customFormat="1" ht="55.5" customHeight="1">
      <c r="A235" s="40"/>
      <c r="B235" s="41"/>
      <c r="C235" s="206" t="s">
        <v>7</v>
      </c>
      <c r="D235" s="206" t="s">
        <v>170</v>
      </c>
      <c r="E235" s="207" t="s">
        <v>1896</v>
      </c>
      <c r="F235" s="208" t="s">
        <v>1897</v>
      </c>
      <c r="G235" s="209" t="s">
        <v>332</v>
      </c>
      <c r="H235" s="210">
        <v>1</v>
      </c>
      <c r="I235" s="211"/>
      <c r="J235" s="212">
        <f>ROUND(I235*H235,2)</f>
        <v>0</v>
      </c>
      <c r="K235" s="208" t="s">
        <v>174</v>
      </c>
      <c r="L235" s="46"/>
      <c r="M235" s="213" t="s">
        <v>19</v>
      </c>
      <c r="N235" s="214" t="s">
        <v>42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175</v>
      </c>
      <c r="AT235" s="217" t="s">
        <v>170</v>
      </c>
      <c r="AU235" s="217" t="s">
        <v>81</v>
      </c>
      <c r="AY235" s="19" t="s">
        <v>166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79</v>
      </c>
      <c r="BK235" s="218">
        <f>ROUND(I235*H235,2)</f>
        <v>0</v>
      </c>
      <c r="BL235" s="19" t="s">
        <v>175</v>
      </c>
      <c r="BM235" s="217" t="s">
        <v>296</v>
      </c>
    </row>
    <row r="236" s="2" customFormat="1">
      <c r="A236" s="40"/>
      <c r="B236" s="41"/>
      <c r="C236" s="42"/>
      <c r="D236" s="219" t="s">
        <v>176</v>
      </c>
      <c r="E236" s="42"/>
      <c r="F236" s="220" t="s">
        <v>1898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176</v>
      </c>
      <c r="AU236" s="19" t="s">
        <v>81</v>
      </c>
    </row>
    <row r="237" s="2" customFormat="1" ht="16.5" customHeight="1">
      <c r="A237" s="40"/>
      <c r="B237" s="41"/>
      <c r="C237" s="257" t="s">
        <v>244</v>
      </c>
      <c r="D237" s="257" t="s">
        <v>260</v>
      </c>
      <c r="E237" s="258" t="s">
        <v>1899</v>
      </c>
      <c r="F237" s="259" t="s">
        <v>1900</v>
      </c>
      <c r="G237" s="260" t="s">
        <v>332</v>
      </c>
      <c r="H237" s="261">
        <v>1</v>
      </c>
      <c r="I237" s="262"/>
      <c r="J237" s="263">
        <f>ROUND(I237*H237,2)</f>
        <v>0</v>
      </c>
      <c r="K237" s="259" t="s">
        <v>19</v>
      </c>
      <c r="L237" s="264"/>
      <c r="M237" s="265" t="s">
        <v>19</v>
      </c>
      <c r="N237" s="266" t="s">
        <v>42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200</v>
      </c>
      <c r="AT237" s="217" t="s">
        <v>260</v>
      </c>
      <c r="AU237" s="217" t="s">
        <v>81</v>
      </c>
      <c r="AY237" s="19" t="s">
        <v>166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79</v>
      </c>
      <c r="BK237" s="218">
        <f>ROUND(I237*H237,2)</f>
        <v>0</v>
      </c>
      <c r="BL237" s="19" t="s">
        <v>175</v>
      </c>
      <c r="BM237" s="217" t="s">
        <v>302</v>
      </c>
    </row>
    <row r="238" s="13" customFormat="1">
      <c r="A238" s="13"/>
      <c r="B238" s="224"/>
      <c r="C238" s="225"/>
      <c r="D238" s="226" t="s">
        <v>178</v>
      </c>
      <c r="E238" s="227" t="s">
        <v>19</v>
      </c>
      <c r="F238" s="228" t="s">
        <v>1847</v>
      </c>
      <c r="G238" s="225"/>
      <c r="H238" s="227" t="s">
        <v>19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178</v>
      </c>
      <c r="AU238" s="234" t="s">
        <v>81</v>
      </c>
      <c r="AV238" s="13" t="s">
        <v>79</v>
      </c>
      <c r="AW238" s="13" t="s">
        <v>33</v>
      </c>
      <c r="AX238" s="13" t="s">
        <v>71</v>
      </c>
      <c r="AY238" s="234" t="s">
        <v>166</v>
      </c>
    </row>
    <row r="239" s="13" customFormat="1">
      <c r="A239" s="13"/>
      <c r="B239" s="224"/>
      <c r="C239" s="225"/>
      <c r="D239" s="226" t="s">
        <v>178</v>
      </c>
      <c r="E239" s="227" t="s">
        <v>19</v>
      </c>
      <c r="F239" s="228" t="s">
        <v>181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178</v>
      </c>
      <c r="AU239" s="234" t="s">
        <v>81</v>
      </c>
      <c r="AV239" s="13" t="s">
        <v>79</v>
      </c>
      <c r="AW239" s="13" t="s">
        <v>33</v>
      </c>
      <c r="AX239" s="13" t="s">
        <v>71</v>
      </c>
      <c r="AY239" s="234" t="s">
        <v>166</v>
      </c>
    </row>
    <row r="240" s="13" customFormat="1">
      <c r="A240" s="13"/>
      <c r="B240" s="224"/>
      <c r="C240" s="225"/>
      <c r="D240" s="226" t="s">
        <v>178</v>
      </c>
      <c r="E240" s="227" t="s">
        <v>19</v>
      </c>
      <c r="F240" s="228" t="s">
        <v>1962</v>
      </c>
      <c r="G240" s="225"/>
      <c r="H240" s="227" t="s">
        <v>19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178</v>
      </c>
      <c r="AU240" s="234" t="s">
        <v>81</v>
      </c>
      <c r="AV240" s="13" t="s">
        <v>79</v>
      </c>
      <c r="AW240" s="13" t="s">
        <v>33</v>
      </c>
      <c r="AX240" s="13" t="s">
        <v>71</v>
      </c>
      <c r="AY240" s="234" t="s">
        <v>166</v>
      </c>
    </row>
    <row r="241" s="14" customFormat="1">
      <c r="A241" s="14"/>
      <c r="B241" s="235"/>
      <c r="C241" s="236"/>
      <c r="D241" s="226" t="s">
        <v>178</v>
      </c>
      <c r="E241" s="237" t="s">
        <v>19</v>
      </c>
      <c r="F241" s="238" t="s">
        <v>2009</v>
      </c>
      <c r="G241" s="236"/>
      <c r="H241" s="239">
        <v>1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178</v>
      </c>
      <c r="AU241" s="245" t="s">
        <v>81</v>
      </c>
      <c r="AV241" s="14" t="s">
        <v>81</v>
      </c>
      <c r="AW241" s="14" t="s">
        <v>33</v>
      </c>
      <c r="AX241" s="14" t="s">
        <v>71</v>
      </c>
      <c r="AY241" s="245" t="s">
        <v>166</v>
      </c>
    </row>
    <row r="242" s="15" customFormat="1">
      <c r="A242" s="15"/>
      <c r="B242" s="246"/>
      <c r="C242" s="247"/>
      <c r="D242" s="226" t="s">
        <v>178</v>
      </c>
      <c r="E242" s="248" t="s">
        <v>19</v>
      </c>
      <c r="F242" s="249" t="s">
        <v>183</v>
      </c>
      <c r="G242" s="247"/>
      <c r="H242" s="250">
        <v>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178</v>
      </c>
      <c r="AU242" s="256" t="s">
        <v>81</v>
      </c>
      <c r="AV242" s="15" t="s">
        <v>175</v>
      </c>
      <c r="AW242" s="15" t="s">
        <v>33</v>
      </c>
      <c r="AX242" s="15" t="s">
        <v>79</v>
      </c>
      <c r="AY242" s="256" t="s">
        <v>166</v>
      </c>
    </row>
    <row r="243" s="2" customFormat="1" ht="16.5" customHeight="1">
      <c r="A243" s="40"/>
      <c r="B243" s="41"/>
      <c r="C243" s="206" t="s">
        <v>305</v>
      </c>
      <c r="D243" s="206" t="s">
        <v>170</v>
      </c>
      <c r="E243" s="207" t="s">
        <v>2010</v>
      </c>
      <c r="F243" s="208" t="s">
        <v>2011</v>
      </c>
      <c r="G243" s="209" t="s">
        <v>339</v>
      </c>
      <c r="H243" s="210">
        <v>1</v>
      </c>
      <c r="I243" s="211"/>
      <c r="J243" s="212">
        <f>ROUND(I243*H243,2)</f>
        <v>0</v>
      </c>
      <c r="K243" s="208" t="s">
        <v>174</v>
      </c>
      <c r="L243" s="46"/>
      <c r="M243" s="213" t="s">
        <v>19</v>
      </c>
      <c r="N243" s="214" t="s">
        <v>42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175</v>
      </c>
      <c r="AT243" s="217" t="s">
        <v>170</v>
      </c>
      <c r="AU243" s="217" t="s">
        <v>81</v>
      </c>
      <c r="AY243" s="19" t="s">
        <v>166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79</v>
      </c>
      <c r="BK243" s="218">
        <f>ROUND(I243*H243,2)</f>
        <v>0</v>
      </c>
      <c r="BL243" s="19" t="s">
        <v>175</v>
      </c>
      <c r="BM243" s="217" t="s">
        <v>308</v>
      </c>
    </row>
    <row r="244" s="2" customFormat="1">
      <c r="A244" s="40"/>
      <c r="B244" s="41"/>
      <c r="C244" s="42"/>
      <c r="D244" s="219" t="s">
        <v>176</v>
      </c>
      <c r="E244" s="42"/>
      <c r="F244" s="220" t="s">
        <v>2012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176</v>
      </c>
      <c r="AU244" s="19" t="s">
        <v>81</v>
      </c>
    </row>
    <row r="245" s="13" customFormat="1">
      <c r="A245" s="13"/>
      <c r="B245" s="224"/>
      <c r="C245" s="225"/>
      <c r="D245" s="226" t="s">
        <v>178</v>
      </c>
      <c r="E245" s="227" t="s">
        <v>19</v>
      </c>
      <c r="F245" s="228" t="s">
        <v>1847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178</v>
      </c>
      <c r="AU245" s="234" t="s">
        <v>81</v>
      </c>
      <c r="AV245" s="13" t="s">
        <v>79</v>
      </c>
      <c r="AW245" s="13" t="s">
        <v>33</v>
      </c>
      <c r="AX245" s="13" t="s">
        <v>71</v>
      </c>
      <c r="AY245" s="234" t="s">
        <v>166</v>
      </c>
    </row>
    <row r="246" s="13" customFormat="1">
      <c r="A246" s="13"/>
      <c r="B246" s="224"/>
      <c r="C246" s="225"/>
      <c r="D246" s="226" t="s">
        <v>178</v>
      </c>
      <c r="E246" s="227" t="s">
        <v>19</v>
      </c>
      <c r="F246" s="228" t="s">
        <v>181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178</v>
      </c>
      <c r="AU246" s="234" t="s">
        <v>81</v>
      </c>
      <c r="AV246" s="13" t="s">
        <v>79</v>
      </c>
      <c r="AW246" s="13" t="s">
        <v>33</v>
      </c>
      <c r="AX246" s="13" t="s">
        <v>71</v>
      </c>
      <c r="AY246" s="234" t="s">
        <v>166</v>
      </c>
    </row>
    <row r="247" s="13" customFormat="1">
      <c r="A247" s="13"/>
      <c r="B247" s="224"/>
      <c r="C247" s="225"/>
      <c r="D247" s="226" t="s">
        <v>178</v>
      </c>
      <c r="E247" s="227" t="s">
        <v>19</v>
      </c>
      <c r="F247" s="228" t="s">
        <v>2013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178</v>
      </c>
      <c r="AU247" s="234" t="s">
        <v>81</v>
      </c>
      <c r="AV247" s="13" t="s">
        <v>79</v>
      </c>
      <c r="AW247" s="13" t="s">
        <v>33</v>
      </c>
      <c r="AX247" s="13" t="s">
        <v>71</v>
      </c>
      <c r="AY247" s="234" t="s">
        <v>166</v>
      </c>
    </row>
    <row r="248" s="13" customFormat="1">
      <c r="A248" s="13"/>
      <c r="B248" s="224"/>
      <c r="C248" s="225"/>
      <c r="D248" s="226" t="s">
        <v>178</v>
      </c>
      <c r="E248" s="227" t="s">
        <v>19</v>
      </c>
      <c r="F248" s="228" t="s">
        <v>181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178</v>
      </c>
      <c r="AU248" s="234" t="s">
        <v>81</v>
      </c>
      <c r="AV248" s="13" t="s">
        <v>79</v>
      </c>
      <c r="AW248" s="13" t="s">
        <v>33</v>
      </c>
      <c r="AX248" s="13" t="s">
        <v>71</v>
      </c>
      <c r="AY248" s="234" t="s">
        <v>166</v>
      </c>
    </row>
    <row r="249" s="14" customFormat="1">
      <c r="A249" s="14"/>
      <c r="B249" s="235"/>
      <c r="C249" s="236"/>
      <c r="D249" s="226" t="s">
        <v>178</v>
      </c>
      <c r="E249" s="237" t="s">
        <v>19</v>
      </c>
      <c r="F249" s="238" t="s">
        <v>2014</v>
      </c>
      <c r="G249" s="236"/>
      <c r="H249" s="239">
        <v>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178</v>
      </c>
      <c r="AU249" s="245" t="s">
        <v>81</v>
      </c>
      <c r="AV249" s="14" t="s">
        <v>81</v>
      </c>
      <c r="AW249" s="14" t="s">
        <v>33</v>
      </c>
      <c r="AX249" s="14" t="s">
        <v>71</v>
      </c>
      <c r="AY249" s="245" t="s">
        <v>166</v>
      </c>
    </row>
    <row r="250" s="15" customFormat="1">
      <c r="A250" s="15"/>
      <c r="B250" s="246"/>
      <c r="C250" s="247"/>
      <c r="D250" s="226" t="s">
        <v>178</v>
      </c>
      <c r="E250" s="248" t="s">
        <v>19</v>
      </c>
      <c r="F250" s="249" t="s">
        <v>183</v>
      </c>
      <c r="G250" s="247"/>
      <c r="H250" s="250">
        <v>1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6" t="s">
        <v>178</v>
      </c>
      <c r="AU250" s="256" t="s">
        <v>81</v>
      </c>
      <c r="AV250" s="15" t="s">
        <v>175</v>
      </c>
      <c r="AW250" s="15" t="s">
        <v>33</v>
      </c>
      <c r="AX250" s="15" t="s">
        <v>79</v>
      </c>
      <c r="AY250" s="256" t="s">
        <v>166</v>
      </c>
    </row>
    <row r="251" s="2" customFormat="1" ht="16.5" customHeight="1">
      <c r="A251" s="40"/>
      <c r="B251" s="41"/>
      <c r="C251" s="257" t="s">
        <v>249</v>
      </c>
      <c r="D251" s="257" t="s">
        <v>260</v>
      </c>
      <c r="E251" s="258" t="s">
        <v>2015</v>
      </c>
      <c r="F251" s="259" t="s">
        <v>2016</v>
      </c>
      <c r="G251" s="260" t="s">
        <v>339</v>
      </c>
      <c r="H251" s="261">
        <v>1</v>
      </c>
      <c r="I251" s="262"/>
      <c r="J251" s="263">
        <f>ROUND(I251*H251,2)</f>
        <v>0</v>
      </c>
      <c r="K251" s="259" t="s">
        <v>19</v>
      </c>
      <c r="L251" s="264"/>
      <c r="M251" s="265" t="s">
        <v>19</v>
      </c>
      <c r="N251" s="266" t="s">
        <v>42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200</v>
      </c>
      <c r="AT251" s="217" t="s">
        <v>260</v>
      </c>
      <c r="AU251" s="217" t="s">
        <v>81</v>
      </c>
      <c r="AY251" s="19" t="s">
        <v>166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79</v>
      </c>
      <c r="BK251" s="218">
        <f>ROUND(I251*H251,2)</f>
        <v>0</v>
      </c>
      <c r="BL251" s="19" t="s">
        <v>175</v>
      </c>
      <c r="BM251" s="217" t="s">
        <v>314</v>
      </c>
    </row>
    <row r="252" s="12" customFormat="1" ht="22.8" customHeight="1">
      <c r="A252" s="12"/>
      <c r="B252" s="190"/>
      <c r="C252" s="191"/>
      <c r="D252" s="192" t="s">
        <v>70</v>
      </c>
      <c r="E252" s="204" t="s">
        <v>175</v>
      </c>
      <c r="F252" s="204" t="s">
        <v>365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SUM(P253:P262)</f>
        <v>0</v>
      </c>
      <c r="Q252" s="198"/>
      <c r="R252" s="199">
        <f>SUM(R253:R262)</f>
        <v>0.30630474000000002</v>
      </c>
      <c r="S252" s="198"/>
      <c r="T252" s="200">
        <f>SUM(T253:T262)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79</v>
      </c>
      <c r="AT252" s="202" t="s">
        <v>70</v>
      </c>
      <c r="AU252" s="202" t="s">
        <v>79</v>
      </c>
      <c r="AY252" s="201" t="s">
        <v>166</v>
      </c>
      <c r="BK252" s="203">
        <f>SUM(BK253:BK262)</f>
        <v>0</v>
      </c>
    </row>
    <row r="253" s="2" customFormat="1" ht="21.75" customHeight="1">
      <c r="A253" s="40"/>
      <c r="B253" s="41"/>
      <c r="C253" s="206" t="s">
        <v>317</v>
      </c>
      <c r="D253" s="206" t="s">
        <v>170</v>
      </c>
      <c r="E253" s="207" t="s">
        <v>1902</v>
      </c>
      <c r="F253" s="208" t="s">
        <v>1903</v>
      </c>
      <c r="G253" s="209" t="s">
        <v>173</v>
      </c>
      <c r="H253" s="210">
        <v>0.16200000000000001</v>
      </c>
      <c r="I253" s="211"/>
      <c r="J253" s="212">
        <f>ROUND(I253*H253,2)</f>
        <v>0</v>
      </c>
      <c r="K253" s="208" t="s">
        <v>174</v>
      </c>
      <c r="L253" s="46"/>
      <c r="M253" s="213" t="s">
        <v>19</v>
      </c>
      <c r="N253" s="214" t="s">
        <v>42</v>
      </c>
      <c r="O253" s="86"/>
      <c r="P253" s="215">
        <f>O253*H253</f>
        <v>0</v>
      </c>
      <c r="Q253" s="215">
        <v>1.8907700000000001</v>
      </c>
      <c r="R253" s="215">
        <f>Q253*H253</f>
        <v>0.30630474000000002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175</v>
      </c>
      <c r="AT253" s="217" t="s">
        <v>170</v>
      </c>
      <c r="AU253" s="217" t="s">
        <v>81</v>
      </c>
      <c r="AY253" s="19" t="s">
        <v>166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79</v>
      </c>
      <c r="BK253" s="218">
        <f>ROUND(I253*H253,2)</f>
        <v>0</v>
      </c>
      <c r="BL253" s="19" t="s">
        <v>175</v>
      </c>
      <c r="BM253" s="217" t="s">
        <v>320</v>
      </c>
    </row>
    <row r="254" s="2" customFormat="1">
      <c r="A254" s="40"/>
      <c r="B254" s="41"/>
      <c r="C254" s="42"/>
      <c r="D254" s="219" t="s">
        <v>176</v>
      </c>
      <c r="E254" s="42"/>
      <c r="F254" s="220" t="s">
        <v>1904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176</v>
      </c>
      <c r="AU254" s="19" t="s">
        <v>81</v>
      </c>
    </row>
    <row r="255" s="13" customFormat="1">
      <c r="A255" s="13"/>
      <c r="B255" s="224"/>
      <c r="C255" s="225"/>
      <c r="D255" s="226" t="s">
        <v>178</v>
      </c>
      <c r="E255" s="227" t="s">
        <v>19</v>
      </c>
      <c r="F255" s="228" t="s">
        <v>1847</v>
      </c>
      <c r="G255" s="225"/>
      <c r="H255" s="227" t="s">
        <v>19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178</v>
      </c>
      <c r="AU255" s="234" t="s">
        <v>81</v>
      </c>
      <c r="AV255" s="13" t="s">
        <v>79</v>
      </c>
      <c r="AW255" s="13" t="s">
        <v>33</v>
      </c>
      <c r="AX255" s="13" t="s">
        <v>71</v>
      </c>
      <c r="AY255" s="234" t="s">
        <v>166</v>
      </c>
    </row>
    <row r="256" s="13" customFormat="1">
      <c r="A256" s="13"/>
      <c r="B256" s="224"/>
      <c r="C256" s="225"/>
      <c r="D256" s="226" t="s">
        <v>178</v>
      </c>
      <c r="E256" s="227" t="s">
        <v>19</v>
      </c>
      <c r="F256" s="228" t="s">
        <v>181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178</v>
      </c>
      <c r="AU256" s="234" t="s">
        <v>81</v>
      </c>
      <c r="AV256" s="13" t="s">
        <v>79</v>
      </c>
      <c r="AW256" s="13" t="s">
        <v>33</v>
      </c>
      <c r="AX256" s="13" t="s">
        <v>71</v>
      </c>
      <c r="AY256" s="234" t="s">
        <v>166</v>
      </c>
    </row>
    <row r="257" s="13" customFormat="1">
      <c r="A257" s="13"/>
      <c r="B257" s="224"/>
      <c r="C257" s="225"/>
      <c r="D257" s="226" t="s">
        <v>178</v>
      </c>
      <c r="E257" s="227" t="s">
        <v>19</v>
      </c>
      <c r="F257" s="228" t="s">
        <v>1962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178</v>
      </c>
      <c r="AU257" s="234" t="s">
        <v>81</v>
      </c>
      <c r="AV257" s="13" t="s">
        <v>79</v>
      </c>
      <c r="AW257" s="13" t="s">
        <v>33</v>
      </c>
      <c r="AX257" s="13" t="s">
        <v>71</v>
      </c>
      <c r="AY257" s="234" t="s">
        <v>166</v>
      </c>
    </row>
    <row r="258" s="13" customFormat="1">
      <c r="A258" s="13"/>
      <c r="B258" s="224"/>
      <c r="C258" s="225"/>
      <c r="D258" s="226" t="s">
        <v>178</v>
      </c>
      <c r="E258" s="227" t="s">
        <v>19</v>
      </c>
      <c r="F258" s="228" t="s">
        <v>181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178</v>
      </c>
      <c r="AU258" s="234" t="s">
        <v>81</v>
      </c>
      <c r="AV258" s="13" t="s">
        <v>79</v>
      </c>
      <c r="AW258" s="13" t="s">
        <v>33</v>
      </c>
      <c r="AX258" s="13" t="s">
        <v>71</v>
      </c>
      <c r="AY258" s="234" t="s">
        <v>166</v>
      </c>
    </row>
    <row r="259" s="13" customFormat="1">
      <c r="A259" s="13"/>
      <c r="B259" s="224"/>
      <c r="C259" s="225"/>
      <c r="D259" s="226" t="s">
        <v>178</v>
      </c>
      <c r="E259" s="227" t="s">
        <v>19</v>
      </c>
      <c r="F259" s="228" t="s">
        <v>2017</v>
      </c>
      <c r="G259" s="225"/>
      <c r="H259" s="227" t="s">
        <v>19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178</v>
      </c>
      <c r="AU259" s="234" t="s">
        <v>81</v>
      </c>
      <c r="AV259" s="13" t="s">
        <v>79</v>
      </c>
      <c r="AW259" s="13" t="s">
        <v>33</v>
      </c>
      <c r="AX259" s="13" t="s">
        <v>71</v>
      </c>
      <c r="AY259" s="234" t="s">
        <v>166</v>
      </c>
    </row>
    <row r="260" s="13" customFormat="1">
      <c r="A260" s="13"/>
      <c r="B260" s="224"/>
      <c r="C260" s="225"/>
      <c r="D260" s="226" t="s">
        <v>178</v>
      </c>
      <c r="E260" s="227" t="s">
        <v>19</v>
      </c>
      <c r="F260" s="228" t="s">
        <v>181</v>
      </c>
      <c r="G260" s="225"/>
      <c r="H260" s="227" t="s">
        <v>19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178</v>
      </c>
      <c r="AU260" s="234" t="s">
        <v>81</v>
      </c>
      <c r="AV260" s="13" t="s">
        <v>79</v>
      </c>
      <c r="AW260" s="13" t="s">
        <v>33</v>
      </c>
      <c r="AX260" s="13" t="s">
        <v>71</v>
      </c>
      <c r="AY260" s="234" t="s">
        <v>166</v>
      </c>
    </row>
    <row r="261" s="14" customFormat="1">
      <c r="A261" s="14"/>
      <c r="B261" s="235"/>
      <c r="C261" s="236"/>
      <c r="D261" s="226" t="s">
        <v>178</v>
      </c>
      <c r="E261" s="237" t="s">
        <v>19</v>
      </c>
      <c r="F261" s="238" t="s">
        <v>2018</v>
      </c>
      <c r="G261" s="236"/>
      <c r="H261" s="239">
        <v>0.16200000000000001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178</v>
      </c>
      <c r="AU261" s="245" t="s">
        <v>81</v>
      </c>
      <c r="AV261" s="14" t="s">
        <v>81</v>
      </c>
      <c r="AW261" s="14" t="s">
        <v>33</v>
      </c>
      <c r="AX261" s="14" t="s">
        <v>71</v>
      </c>
      <c r="AY261" s="245" t="s">
        <v>166</v>
      </c>
    </row>
    <row r="262" s="15" customFormat="1">
      <c r="A262" s="15"/>
      <c r="B262" s="246"/>
      <c r="C262" s="247"/>
      <c r="D262" s="226" t="s">
        <v>178</v>
      </c>
      <c r="E262" s="248" t="s">
        <v>19</v>
      </c>
      <c r="F262" s="249" t="s">
        <v>183</v>
      </c>
      <c r="G262" s="247"/>
      <c r="H262" s="250">
        <v>0.16200000000000001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6" t="s">
        <v>178</v>
      </c>
      <c r="AU262" s="256" t="s">
        <v>81</v>
      </c>
      <c r="AV262" s="15" t="s">
        <v>175</v>
      </c>
      <c r="AW262" s="15" t="s">
        <v>33</v>
      </c>
      <c r="AX262" s="15" t="s">
        <v>79</v>
      </c>
      <c r="AY262" s="256" t="s">
        <v>166</v>
      </c>
    </row>
    <row r="263" s="12" customFormat="1" ht="22.8" customHeight="1">
      <c r="A263" s="12"/>
      <c r="B263" s="190"/>
      <c r="C263" s="191"/>
      <c r="D263" s="192" t="s">
        <v>70</v>
      </c>
      <c r="E263" s="204" t="s">
        <v>200</v>
      </c>
      <c r="F263" s="204" t="s">
        <v>1905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SUM(P264:P288)</f>
        <v>0</v>
      </c>
      <c r="Q263" s="198"/>
      <c r="R263" s="199">
        <f>SUM(R264:R288)</f>
        <v>0.17878339999999998</v>
      </c>
      <c r="S263" s="198"/>
      <c r="T263" s="200">
        <f>SUM(T264:T288)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79</v>
      </c>
      <c r="AT263" s="202" t="s">
        <v>70</v>
      </c>
      <c r="AU263" s="202" t="s">
        <v>79</v>
      </c>
      <c r="AY263" s="201" t="s">
        <v>166</v>
      </c>
      <c r="BK263" s="203">
        <f>SUM(BK264:BK288)</f>
        <v>0</v>
      </c>
    </row>
    <row r="264" s="2" customFormat="1" ht="24.15" customHeight="1">
      <c r="A264" s="40"/>
      <c r="B264" s="41"/>
      <c r="C264" s="206" t="s">
        <v>254</v>
      </c>
      <c r="D264" s="206" t="s">
        <v>170</v>
      </c>
      <c r="E264" s="207" t="s">
        <v>2019</v>
      </c>
      <c r="F264" s="208" t="s">
        <v>2020</v>
      </c>
      <c r="G264" s="209" t="s">
        <v>332</v>
      </c>
      <c r="H264" s="210">
        <v>5.7000000000000002</v>
      </c>
      <c r="I264" s="211"/>
      <c r="J264" s="212">
        <f>ROUND(I264*H264,2)</f>
        <v>0</v>
      </c>
      <c r="K264" s="208" t="s">
        <v>174</v>
      </c>
      <c r="L264" s="46"/>
      <c r="M264" s="213" t="s">
        <v>19</v>
      </c>
      <c r="N264" s="214" t="s">
        <v>42</v>
      </c>
      <c r="O264" s="86"/>
      <c r="P264" s="215">
        <f>O264*H264</f>
        <v>0</v>
      </c>
      <c r="Q264" s="215">
        <v>0.0014995</v>
      </c>
      <c r="R264" s="215">
        <f>Q264*H264</f>
        <v>0.0085471499999999999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175</v>
      </c>
      <c r="AT264" s="217" t="s">
        <v>170</v>
      </c>
      <c r="AU264" s="217" t="s">
        <v>81</v>
      </c>
      <c r="AY264" s="19" t="s">
        <v>166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79</v>
      </c>
      <c r="BK264" s="218">
        <f>ROUND(I264*H264,2)</f>
        <v>0</v>
      </c>
      <c r="BL264" s="19" t="s">
        <v>175</v>
      </c>
      <c r="BM264" s="217" t="s">
        <v>327</v>
      </c>
    </row>
    <row r="265" s="2" customFormat="1">
      <c r="A265" s="40"/>
      <c r="B265" s="41"/>
      <c r="C265" s="42"/>
      <c r="D265" s="219" t="s">
        <v>176</v>
      </c>
      <c r="E265" s="42"/>
      <c r="F265" s="220" t="s">
        <v>2021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176</v>
      </c>
      <c r="AU265" s="19" t="s">
        <v>81</v>
      </c>
    </row>
    <row r="266" s="13" customFormat="1">
      <c r="A266" s="13"/>
      <c r="B266" s="224"/>
      <c r="C266" s="225"/>
      <c r="D266" s="226" t="s">
        <v>178</v>
      </c>
      <c r="E266" s="227" t="s">
        <v>19</v>
      </c>
      <c r="F266" s="228" t="s">
        <v>1847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178</v>
      </c>
      <c r="AU266" s="234" t="s">
        <v>81</v>
      </c>
      <c r="AV266" s="13" t="s">
        <v>79</v>
      </c>
      <c r="AW266" s="13" t="s">
        <v>33</v>
      </c>
      <c r="AX266" s="13" t="s">
        <v>71</v>
      </c>
      <c r="AY266" s="234" t="s">
        <v>166</v>
      </c>
    </row>
    <row r="267" s="13" customFormat="1">
      <c r="A267" s="13"/>
      <c r="B267" s="224"/>
      <c r="C267" s="225"/>
      <c r="D267" s="226" t="s">
        <v>178</v>
      </c>
      <c r="E267" s="227" t="s">
        <v>19</v>
      </c>
      <c r="F267" s="228" t="s">
        <v>181</v>
      </c>
      <c r="G267" s="225"/>
      <c r="H267" s="227" t="s">
        <v>19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178</v>
      </c>
      <c r="AU267" s="234" t="s">
        <v>81</v>
      </c>
      <c r="AV267" s="13" t="s">
        <v>79</v>
      </c>
      <c r="AW267" s="13" t="s">
        <v>33</v>
      </c>
      <c r="AX267" s="13" t="s">
        <v>71</v>
      </c>
      <c r="AY267" s="234" t="s">
        <v>166</v>
      </c>
    </row>
    <row r="268" s="13" customFormat="1">
      <c r="A268" s="13"/>
      <c r="B268" s="224"/>
      <c r="C268" s="225"/>
      <c r="D268" s="226" t="s">
        <v>178</v>
      </c>
      <c r="E268" s="227" t="s">
        <v>19</v>
      </c>
      <c r="F268" s="228" t="s">
        <v>1962</v>
      </c>
      <c r="G268" s="225"/>
      <c r="H268" s="227" t="s">
        <v>19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178</v>
      </c>
      <c r="AU268" s="234" t="s">
        <v>81</v>
      </c>
      <c r="AV268" s="13" t="s">
        <v>79</v>
      </c>
      <c r="AW268" s="13" t="s">
        <v>33</v>
      </c>
      <c r="AX268" s="13" t="s">
        <v>71</v>
      </c>
      <c r="AY268" s="234" t="s">
        <v>166</v>
      </c>
    </row>
    <row r="269" s="13" customFormat="1">
      <c r="A269" s="13"/>
      <c r="B269" s="224"/>
      <c r="C269" s="225"/>
      <c r="D269" s="226" t="s">
        <v>178</v>
      </c>
      <c r="E269" s="227" t="s">
        <v>19</v>
      </c>
      <c r="F269" s="228" t="s">
        <v>2022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178</v>
      </c>
      <c r="AU269" s="234" t="s">
        <v>81</v>
      </c>
      <c r="AV269" s="13" t="s">
        <v>79</v>
      </c>
      <c r="AW269" s="13" t="s">
        <v>33</v>
      </c>
      <c r="AX269" s="13" t="s">
        <v>71</v>
      </c>
      <c r="AY269" s="234" t="s">
        <v>166</v>
      </c>
    </row>
    <row r="270" s="13" customFormat="1">
      <c r="A270" s="13"/>
      <c r="B270" s="224"/>
      <c r="C270" s="225"/>
      <c r="D270" s="226" t="s">
        <v>178</v>
      </c>
      <c r="E270" s="227" t="s">
        <v>19</v>
      </c>
      <c r="F270" s="228" t="s">
        <v>181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178</v>
      </c>
      <c r="AU270" s="234" t="s">
        <v>81</v>
      </c>
      <c r="AV270" s="13" t="s">
        <v>79</v>
      </c>
      <c r="AW270" s="13" t="s">
        <v>33</v>
      </c>
      <c r="AX270" s="13" t="s">
        <v>71</v>
      </c>
      <c r="AY270" s="234" t="s">
        <v>166</v>
      </c>
    </row>
    <row r="271" s="14" customFormat="1">
      <c r="A271" s="14"/>
      <c r="B271" s="235"/>
      <c r="C271" s="236"/>
      <c r="D271" s="226" t="s">
        <v>178</v>
      </c>
      <c r="E271" s="237" t="s">
        <v>19</v>
      </c>
      <c r="F271" s="238" t="s">
        <v>2023</v>
      </c>
      <c r="G271" s="236"/>
      <c r="H271" s="239">
        <v>3.2000000000000002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178</v>
      </c>
      <c r="AU271" s="245" t="s">
        <v>81</v>
      </c>
      <c r="AV271" s="14" t="s">
        <v>81</v>
      </c>
      <c r="AW271" s="14" t="s">
        <v>33</v>
      </c>
      <c r="AX271" s="14" t="s">
        <v>71</v>
      </c>
      <c r="AY271" s="245" t="s">
        <v>166</v>
      </c>
    </row>
    <row r="272" s="14" customFormat="1">
      <c r="A272" s="14"/>
      <c r="B272" s="235"/>
      <c r="C272" s="236"/>
      <c r="D272" s="226" t="s">
        <v>178</v>
      </c>
      <c r="E272" s="237" t="s">
        <v>19</v>
      </c>
      <c r="F272" s="238" t="s">
        <v>2024</v>
      </c>
      <c r="G272" s="236"/>
      <c r="H272" s="239">
        <v>2.5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178</v>
      </c>
      <c r="AU272" s="245" t="s">
        <v>81</v>
      </c>
      <c r="AV272" s="14" t="s">
        <v>81</v>
      </c>
      <c r="AW272" s="14" t="s">
        <v>33</v>
      </c>
      <c r="AX272" s="14" t="s">
        <v>71</v>
      </c>
      <c r="AY272" s="245" t="s">
        <v>166</v>
      </c>
    </row>
    <row r="273" s="15" customFormat="1">
      <c r="A273" s="15"/>
      <c r="B273" s="246"/>
      <c r="C273" s="247"/>
      <c r="D273" s="226" t="s">
        <v>178</v>
      </c>
      <c r="E273" s="248" t="s">
        <v>19</v>
      </c>
      <c r="F273" s="249" t="s">
        <v>183</v>
      </c>
      <c r="G273" s="247"/>
      <c r="H273" s="250">
        <v>5.7000000000000002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178</v>
      </c>
      <c r="AU273" s="256" t="s">
        <v>81</v>
      </c>
      <c r="AV273" s="15" t="s">
        <v>175</v>
      </c>
      <c r="AW273" s="15" t="s">
        <v>33</v>
      </c>
      <c r="AX273" s="15" t="s">
        <v>79</v>
      </c>
      <c r="AY273" s="256" t="s">
        <v>166</v>
      </c>
    </row>
    <row r="274" s="2" customFormat="1" ht="21.75" customHeight="1">
      <c r="A274" s="40"/>
      <c r="B274" s="41"/>
      <c r="C274" s="206" t="s">
        <v>275</v>
      </c>
      <c r="D274" s="206" t="s">
        <v>170</v>
      </c>
      <c r="E274" s="207" t="s">
        <v>2025</v>
      </c>
      <c r="F274" s="208" t="s">
        <v>2026</v>
      </c>
      <c r="G274" s="209" t="s">
        <v>339</v>
      </c>
      <c r="H274" s="210">
        <v>1</v>
      </c>
      <c r="I274" s="211"/>
      <c r="J274" s="212">
        <f>ROUND(I274*H274,2)</f>
        <v>0</v>
      </c>
      <c r="K274" s="208" t="s">
        <v>174</v>
      </c>
      <c r="L274" s="46"/>
      <c r="M274" s="213" t="s">
        <v>19</v>
      </c>
      <c r="N274" s="214" t="s">
        <v>42</v>
      </c>
      <c r="O274" s="86"/>
      <c r="P274" s="215">
        <f>O274*H274</f>
        <v>0</v>
      </c>
      <c r="Q274" s="215">
        <v>0.089999999999999997</v>
      </c>
      <c r="R274" s="215">
        <f>Q274*H274</f>
        <v>0.089999999999999997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175</v>
      </c>
      <c r="AT274" s="217" t="s">
        <v>170</v>
      </c>
      <c r="AU274" s="217" t="s">
        <v>81</v>
      </c>
      <c r="AY274" s="19" t="s">
        <v>166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79</v>
      </c>
      <c r="BK274" s="218">
        <f>ROUND(I274*H274,2)</f>
        <v>0</v>
      </c>
      <c r="BL274" s="19" t="s">
        <v>175</v>
      </c>
      <c r="BM274" s="217" t="s">
        <v>333</v>
      </c>
    </row>
    <row r="275" s="2" customFormat="1">
      <c r="A275" s="40"/>
      <c r="B275" s="41"/>
      <c r="C275" s="42"/>
      <c r="D275" s="219" t="s">
        <v>176</v>
      </c>
      <c r="E275" s="42"/>
      <c r="F275" s="220" t="s">
        <v>2027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176</v>
      </c>
      <c r="AU275" s="19" t="s">
        <v>81</v>
      </c>
    </row>
    <row r="276" s="2" customFormat="1" ht="16.5" customHeight="1">
      <c r="A276" s="40"/>
      <c r="B276" s="41"/>
      <c r="C276" s="257" t="s">
        <v>257</v>
      </c>
      <c r="D276" s="257" t="s">
        <v>260</v>
      </c>
      <c r="E276" s="258" t="s">
        <v>2028</v>
      </c>
      <c r="F276" s="259" t="s">
        <v>2029</v>
      </c>
      <c r="G276" s="260" t="s">
        <v>339</v>
      </c>
      <c r="H276" s="261">
        <v>1</v>
      </c>
      <c r="I276" s="262"/>
      <c r="J276" s="263">
        <f>ROUND(I276*H276,2)</f>
        <v>0</v>
      </c>
      <c r="K276" s="259" t="s">
        <v>174</v>
      </c>
      <c r="L276" s="264"/>
      <c r="M276" s="265" t="s">
        <v>19</v>
      </c>
      <c r="N276" s="266" t="s">
        <v>42</v>
      </c>
      <c r="O276" s="86"/>
      <c r="P276" s="215">
        <f>O276*H276</f>
        <v>0</v>
      </c>
      <c r="Q276" s="215">
        <v>0.080000000000000002</v>
      </c>
      <c r="R276" s="215">
        <f>Q276*H276</f>
        <v>0.080000000000000002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200</v>
      </c>
      <c r="AT276" s="217" t="s">
        <v>260</v>
      </c>
      <c r="AU276" s="217" t="s">
        <v>81</v>
      </c>
      <c r="AY276" s="19" t="s">
        <v>166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79</v>
      </c>
      <c r="BK276" s="218">
        <f>ROUND(I276*H276,2)</f>
        <v>0</v>
      </c>
      <c r="BL276" s="19" t="s">
        <v>175</v>
      </c>
      <c r="BM276" s="217" t="s">
        <v>340</v>
      </c>
    </row>
    <row r="277" s="13" customFormat="1">
      <c r="A277" s="13"/>
      <c r="B277" s="224"/>
      <c r="C277" s="225"/>
      <c r="D277" s="226" t="s">
        <v>178</v>
      </c>
      <c r="E277" s="227" t="s">
        <v>19</v>
      </c>
      <c r="F277" s="228" t="s">
        <v>1847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178</v>
      </c>
      <c r="AU277" s="234" t="s">
        <v>81</v>
      </c>
      <c r="AV277" s="13" t="s">
        <v>79</v>
      </c>
      <c r="AW277" s="13" t="s">
        <v>33</v>
      </c>
      <c r="AX277" s="13" t="s">
        <v>71</v>
      </c>
      <c r="AY277" s="234" t="s">
        <v>166</v>
      </c>
    </row>
    <row r="278" s="13" customFormat="1">
      <c r="A278" s="13"/>
      <c r="B278" s="224"/>
      <c r="C278" s="225"/>
      <c r="D278" s="226" t="s">
        <v>178</v>
      </c>
      <c r="E278" s="227" t="s">
        <v>19</v>
      </c>
      <c r="F278" s="228" t="s">
        <v>181</v>
      </c>
      <c r="G278" s="225"/>
      <c r="H278" s="227" t="s">
        <v>19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178</v>
      </c>
      <c r="AU278" s="234" t="s">
        <v>81</v>
      </c>
      <c r="AV278" s="13" t="s">
        <v>79</v>
      </c>
      <c r="AW278" s="13" t="s">
        <v>33</v>
      </c>
      <c r="AX278" s="13" t="s">
        <v>71</v>
      </c>
      <c r="AY278" s="234" t="s">
        <v>166</v>
      </c>
    </row>
    <row r="279" s="13" customFormat="1">
      <c r="A279" s="13"/>
      <c r="B279" s="224"/>
      <c r="C279" s="225"/>
      <c r="D279" s="226" t="s">
        <v>178</v>
      </c>
      <c r="E279" s="227" t="s">
        <v>19</v>
      </c>
      <c r="F279" s="228" t="s">
        <v>2022</v>
      </c>
      <c r="G279" s="225"/>
      <c r="H279" s="227" t="s">
        <v>19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178</v>
      </c>
      <c r="AU279" s="234" t="s">
        <v>81</v>
      </c>
      <c r="AV279" s="13" t="s">
        <v>79</v>
      </c>
      <c r="AW279" s="13" t="s">
        <v>33</v>
      </c>
      <c r="AX279" s="13" t="s">
        <v>71</v>
      </c>
      <c r="AY279" s="234" t="s">
        <v>166</v>
      </c>
    </row>
    <row r="280" s="13" customFormat="1">
      <c r="A280" s="13"/>
      <c r="B280" s="224"/>
      <c r="C280" s="225"/>
      <c r="D280" s="226" t="s">
        <v>178</v>
      </c>
      <c r="E280" s="227" t="s">
        <v>19</v>
      </c>
      <c r="F280" s="228" t="s">
        <v>181</v>
      </c>
      <c r="G280" s="225"/>
      <c r="H280" s="227" t="s">
        <v>19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178</v>
      </c>
      <c r="AU280" s="234" t="s">
        <v>81</v>
      </c>
      <c r="AV280" s="13" t="s">
        <v>79</v>
      </c>
      <c r="AW280" s="13" t="s">
        <v>33</v>
      </c>
      <c r="AX280" s="13" t="s">
        <v>71</v>
      </c>
      <c r="AY280" s="234" t="s">
        <v>166</v>
      </c>
    </row>
    <row r="281" s="14" customFormat="1">
      <c r="A281" s="14"/>
      <c r="B281" s="235"/>
      <c r="C281" s="236"/>
      <c r="D281" s="226" t="s">
        <v>178</v>
      </c>
      <c r="E281" s="237" t="s">
        <v>19</v>
      </c>
      <c r="F281" s="238" t="s">
        <v>2030</v>
      </c>
      <c r="G281" s="236"/>
      <c r="H281" s="239">
        <v>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178</v>
      </c>
      <c r="AU281" s="245" t="s">
        <v>81</v>
      </c>
      <c r="AV281" s="14" t="s">
        <v>81</v>
      </c>
      <c r="AW281" s="14" t="s">
        <v>33</v>
      </c>
      <c r="AX281" s="14" t="s">
        <v>71</v>
      </c>
      <c r="AY281" s="245" t="s">
        <v>166</v>
      </c>
    </row>
    <row r="282" s="15" customFormat="1">
      <c r="A282" s="15"/>
      <c r="B282" s="246"/>
      <c r="C282" s="247"/>
      <c r="D282" s="226" t="s">
        <v>178</v>
      </c>
      <c r="E282" s="248" t="s">
        <v>19</v>
      </c>
      <c r="F282" s="249" t="s">
        <v>183</v>
      </c>
      <c r="G282" s="247"/>
      <c r="H282" s="250">
        <v>1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178</v>
      </c>
      <c r="AU282" s="256" t="s">
        <v>81</v>
      </c>
      <c r="AV282" s="15" t="s">
        <v>175</v>
      </c>
      <c r="AW282" s="15" t="s">
        <v>33</v>
      </c>
      <c r="AX282" s="15" t="s">
        <v>79</v>
      </c>
      <c r="AY282" s="256" t="s">
        <v>166</v>
      </c>
    </row>
    <row r="283" s="2" customFormat="1" ht="16.5" customHeight="1">
      <c r="A283" s="40"/>
      <c r="B283" s="41"/>
      <c r="C283" s="206" t="s">
        <v>342</v>
      </c>
      <c r="D283" s="206" t="s">
        <v>170</v>
      </c>
      <c r="E283" s="207" t="s">
        <v>2031</v>
      </c>
      <c r="F283" s="208" t="s">
        <v>2032</v>
      </c>
      <c r="G283" s="209" t="s">
        <v>332</v>
      </c>
      <c r="H283" s="210">
        <v>2.5</v>
      </c>
      <c r="I283" s="211"/>
      <c r="J283" s="212">
        <f>ROUND(I283*H283,2)</f>
        <v>0</v>
      </c>
      <c r="K283" s="208" t="s">
        <v>174</v>
      </c>
      <c r="L283" s="46"/>
      <c r="M283" s="213" t="s">
        <v>19</v>
      </c>
      <c r="N283" s="214" t="s">
        <v>42</v>
      </c>
      <c r="O283" s="86"/>
      <c r="P283" s="215">
        <f>O283*H283</f>
        <v>0</v>
      </c>
      <c r="Q283" s="215">
        <v>9.4500000000000007E-05</v>
      </c>
      <c r="R283" s="215">
        <f>Q283*H283</f>
        <v>0.00023625000000000002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175</v>
      </c>
      <c r="AT283" s="217" t="s">
        <v>170</v>
      </c>
      <c r="AU283" s="217" t="s">
        <v>81</v>
      </c>
      <c r="AY283" s="19" t="s">
        <v>166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79</v>
      </c>
      <c r="BK283" s="218">
        <f>ROUND(I283*H283,2)</f>
        <v>0</v>
      </c>
      <c r="BL283" s="19" t="s">
        <v>175</v>
      </c>
      <c r="BM283" s="217" t="s">
        <v>345</v>
      </c>
    </row>
    <row r="284" s="2" customFormat="1">
      <c r="A284" s="40"/>
      <c r="B284" s="41"/>
      <c r="C284" s="42"/>
      <c r="D284" s="219" t="s">
        <v>176</v>
      </c>
      <c r="E284" s="42"/>
      <c r="F284" s="220" t="s">
        <v>2033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176</v>
      </c>
      <c r="AU284" s="19" t="s">
        <v>81</v>
      </c>
    </row>
    <row r="285" s="13" customFormat="1">
      <c r="A285" s="13"/>
      <c r="B285" s="224"/>
      <c r="C285" s="225"/>
      <c r="D285" s="226" t="s">
        <v>178</v>
      </c>
      <c r="E285" s="227" t="s">
        <v>19</v>
      </c>
      <c r="F285" s="228" t="s">
        <v>1847</v>
      </c>
      <c r="G285" s="225"/>
      <c r="H285" s="227" t="s">
        <v>19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178</v>
      </c>
      <c r="AU285" s="234" t="s">
        <v>81</v>
      </c>
      <c r="AV285" s="13" t="s">
        <v>79</v>
      </c>
      <c r="AW285" s="13" t="s">
        <v>33</v>
      </c>
      <c r="AX285" s="13" t="s">
        <v>71</v>
      </c>
      <c r="AY285" s="234" t="s">
        <v>166</v>
      </c>
    </row>
    <row r="286" s="13" customFormat="1">
      <c r="A286" s="13"/>
      <c r="B286" s="224"/>
      <c r="C286" s="225"/>
      <c r="D286" s="226" t="s">
        <v>178</v>
      </c>
      <c r="E286" s="227" t="s">
        <v>19</v>
      </c>
      <c r="F286" s="228" t="s">
        <v>181</v>
      </c>
      <c r="G286" s="225"/>
      <c r="H286" s="227" t="s">
        <v>19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178</v>
      </c>
      <c r="AU286" s="234" t="s">
        <v>81</v>
      </c>
      <c r="AV286" s="13" t="s">
        <v>79</v>
      </c>
      <c r="AW286" s="13" t="s">
        <v>33</v>
      </c>
      <c r="AX286" s="13" t="s">
        <v>71</v>
      </c>
      <c r="AY286" s="234" t="s">
        <v>166</v>
      </c>
    </row>
    <row r="287" s="14" customFormat="1">
      <c r="A287" s="14"/>
      <c r="B287" s="235"/>
      <c r="C287" s="236"/>
      <c r="D287" s="226" t="s">
        <v>178</v>
      </c>
      <c r="E287" s="237" t="s">
        <v>19</v>
      </c>
      <c r="F287" s="238" t="s">
        <v>2034</v>
      </c>
      <c r="G287" s="236"/>
      <c r="H287" s="239">
        <v>2.5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178</v>
      </c>
      <c r="AU287" s="245" t="s">
        <v>81</v>
      </c>
      <c r="AV287" s="14" t="s">
        <v>81</v>
      </c>
      <c r="AW287" s="14" t="s">
        <v>33</v>
      </c>
      <c r="AX287" s="14" t="s">
        <v>71</v>
      </c>
      <c r="AY287" s="245" t="s">
        <v>166</v>
      </c>
    </row>
    <row r="288" s="15" customFormat="1">
      <c r="A288" s="15"/>
      <c r="B288" s="246"/>
      <c r="C288" s="247"/>
      <c r="D288" s="226" t="s">
        <v>178</v>
      </c>
      <c r="E288" s="248" t="s">
        <v>19</v>
      </c>
      <c r="F288" s="249" t="s">
        <v>183</v>
      </c>
      <c r="G288" s="247"/>
      <c r="H288" s="250">
        <v>2.5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6" t="s">
        <v>178</v>
      </c>
      <c r="AU288" s="256" t="s">
        <v>81</v>
      </c>
      <c r="AV288" s="15" t="s">
        <v>175</v>
      </c>
      <c r="AW288" s="15" t="s">
        <v>33</v>
      </c>
      <c r="AX288" s="15" t="s">
        <v>79</v>
      </c>
      <c r="AY288" s="256" t="s">
        <v>166</v>
      </c>
    </row>
    <row r="289" s="12" customFormat="1" ht="22.8" customHeight="1">
      <c r="A289" s="12"/>
      <c r="B289" s="190"/>
      <c r="C289" s="191"/>
      <c r="D289" s="192" t="s">
        <v>70</v>
      </c>
      <c r="E289" s="204" t="s">
        <v>952</v>
      </c>
      <c r="F289" s="204" t="s">
        <v>953</v>
      </c>
      <c r="G289" s="191"/>
      <c r="H289" s="191"/>
      <c r="I289" s="194"/>
      <c r="J289" s="205">
        <f>BK289</f>
        <v>0</v>
      </c>
      <c r="K289" s="191"/>
      <c r="L289" s="196"/>
      <c r="M289" s="197"/>
      <c r="N289" s="198"/>
      <c r="O289" s="198"/>
      <c r="P289" s="199">
        <f>SUM(P290:P291)</f>
        <v>0</v>
      </c>
      <c r="Q289" s="198"/>
      <c r="R289" s="199">
        <f>SUM(R290:R291)</f>
        <v>0</v>
      </c>
      <c r="S289" s="198"/>
      <c r="T289" s="200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1" t="s">
        <v>79</v>
      </c>
      <c r="AT289" s="202" t="s">
        <v>70</v>
      </c>
      <c r="AU289" s="202" t="s">
        <v>79</v>
      </c>
      <c r="AY289" s="201" t="s">
        <v>166</v>
      </c>
      <c r="BK289" s="203">
        <f>SUM(BK290:BK291)</f>
        <v>0</v>
      </c>
    </row>
    <row r="290" s="2" customFormat="1" ht="24.15" customHeight="1">
      <c r="A290" s="40"/>
      <c r="B290" s="41"/>
      <c r="C290" s="206" t="s">
        <v>263</v>
      </c>
      <c r="D290" s="206" t="s">
        <v>170</v>
      </c>
      <c r="E290" s="207" t="s">
        <v>1946</v>
      </c>
      <c r="F290" s="208" t="s">
        <v>1947</v>
      </c>
      <c r="G290" s="209" t="s">
        <v>243</v>
      </c>
      <c r="H290" s="210">
        <v>3.1829999999999998</v>
      </c>
      <c r="I290" s="211"/>
      <c r="J290" s="212">
        <f>ROUND(I290*H290,2)</f>
        <v>0</v>
      </c>
      <c r="K290" s="208" t="s">
        <v>174</v>
      </c>
      <c r="L290" s="46"/>
      <c r="M290" s="213" t="s">
        <v>19</v>
      </c>
      <c r="N290" s="214" t="s">
        <v>42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175</v>
      </c>
      <c r="AT290" s="217" t="s">
        <v>170</v>
      </c>
      <c r="AU290" s="217" t="s">
        <v>81</v>
      </c>
      <c r="AY290" s="19" t="s">
        <v>166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79</v>
      </c>
      <c r="BK290" s="218">
        <f>ROUND(I290*H290,2)</f>
        <v>0</v>
      </c>
      <c r="BL290" s="19" t="s">
        <v>175</v>
      </c>
      <c r="BM290" s="217" t="s">
        <v>355</v>
      </c>
    </row>
    <row r="291" s="2" customFormat="1">
      <c r="A291" s="40"/>
      <c r="B291" s="41"/>
      <c r="C291" s="42"/>
      <c r="D291" s="219" t="s">
        <v>176</v>
      </c>
      <c r="E291" s="42"/>
      <c r="F291" s="220" t="s">
        <v>1948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176</v>
      </c>
      <c r="AU291" s="19" t="s">
        <v>81</v>
      </c>
    </row>
    <row r="292" s="12" customFormat="1" ht="25.92" customHeight="1">
      <c r="A292" s="12"/>
      <c r="B292" s="190"/>
      <c r="C292" s="191"/>
      <c r="D292" s="192" t="s">
        <v>70</v>
      </c>
      <c r="E292" s="193" t="s">
        <v>958</v>
      </c>
      <c r="F292" s="193" t="s">
        <v>959</v>
      </c>
      <c r="G292" s="191"/>
      <c r="H292" s="191"/>
      <c r="I292" s="194"/>
      <c r="J292" s="195">
        <f>BK292</f>
        <v>0</v>
      </c>
      <c r="K292" s="191"/>
      <c r="L292" s="196"/>
      <c r="M292" s="197"/>
      <c r="N292" s="198"/>
      <c r="O292" s="198"/>
      <c r="P292" s="199">
        <f>P293+P300</f>
        <v>0</v>
      </c>
      <c r="Q292" s="198"/>
      <c r="R292" s="199">
        <f>R293+R300</f>
        <v>1.3805000000000001E-05</v>
      </c>
      <c r="S292" s="198"/>
      <c r="T292" s="200">
        <f>T293+T300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1" t="s">
        <v>81</v>
      </c>
      <c r="AT292" s="202" t="s">
        <v>70</v>
      </c>
      <c r="AU292" s="202" t="s">
        <v>71</v>
      </c>
      <c r="AY292" s="201" t="s">
        <v>166</v>
      </c>
      <c r="BK292" s="203">
        <f>BK293+BK300</f>
        <v>0</v>
      </c>
    </row>
    <row r="293" s="12" customFormat="1" ht="22.8" customHeight="1">
      <c r="A293" s="12"/>
      <c r="B293" s="190"/>
      <c r="C293" s="191"/>
      <c r="D293" s="192" t="s">
        <v>70</v>
      </c>
      <c r="E293" s="204" t="s">
        <v>1068</v>
      </c>
      <c r="F293" s="204" t="s">
        <v>1069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SUM(P294:P299)</f>
        <v>0</v>
      </c>
      <c r="Q293" s="198"/>
      <c r="R293" s="199">
        <f>SUM(R294:R299)</f>
        <v>1.3805000000000001E-05</v>
      </c>
      <c r="S293" s="198"/>
      <c r="T293" s="200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81</v>
      </c>
      <c r="AT293" s="202" t="s">
        <v>70</v>
      </c>
      <c r="AU293" s="202" t="s">
        <v>79</v>
      </c>
      <c r="AY293" s="201" t="s">
        <v>166</v>
      </c>
      <c r="BK293" s="203">
        <f>SUM(BK294:BK299)</f>
        <v>0</v>
      </c>
    </row>
    <row r="294" s="2" customFormat="1" ht="21.75" customHeight="1">
      <c r="A294" s="40"/>
      <c r="B294" s="41"/>
      <c r="C294" s="206" t="s">
        <v>359</v>
      </c>
      <c r="D294" s="206" t="s">
        <v>170</v>
      </c>
      <c r="E294" s="207" t="s">
        <v>1949</v>
      </c>
      <c r="F294" s="208" t="s">
        <v>1950</v>
      </c>
      <c r="G294" s="209" t="s">
        <v>332</v>
      </c>
      <c r="H294" s="210">
        <v>0.502</v>
      </c>
      <c r="I294" s="211"/>
      <c r="J294" s="212">
        <f>ROUND(I294*H294,2)</f>
        <v>0</v>
      </c>
      <c r="K294" s="208" t="s">
        <v>174</v>
      </c>
      <c r="L294" s="46"/>
      <c r="M294" s="213" t="s">
        <v>19</v>
      </c>
      <c r="N294" s="214" t="s">
        <v>42</v>
      </c>
      <c r="O294" s="86"/>
      <c r="P294" s="215">
        <f>O294*H294</f>
        <v>0</v>
      </c>
      <c r="Q294" s="215">
        <v>2.7500000000000001E-05</v>
      </c>
      <c r="R294" s="215">
        <f>Q294*H294</f>
        <v>1.3805000000000001E-05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208</v>
      </c>
      <c r="AT294" s="217" t="s">
        <v>170</v>
      </c>
      <c r="AU294" s="217" t="s">
        <v>81</v>
      </c>
      <c r="AY294" s="19" t="s">
        <v>166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79</v>
      </c>
      <c r="BK294" s="218">
        <f>ROUND(I294*H294,2)</f>
        <v>0</v>
      </c>
      <c r="BL294" s="19" t="s">
        <v>208</v>
      </c>
      <c r="BM294" s="217" t="s">
        <v>362</v>
      </c>
    </row>
    <row r="295" s="2" customFormat="1">
      <c r="A295" s="40"/>
      <c r="B295" s="41"/>
      <c r="C295" s="42"/>
      <c r="D295" s="219" t="s">
        <v>176</v>
      </c>
      <c r="E295" s="42"/>
      <c r="F295" s="220" t="s">
        <v>1951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176</v>
      </c>
      <c r="AU295" s="19" t="s">
        <v>81</v>
      </c>
    </row>
    <row r="296" s="13" customFormat="1">
      <c r="A296" s="13"/>
      <c r="B296" s="224"/>
      <c r="C296" s="225"/>
      <c r="D296" s="226" t="s">
        <v>178</v>
      </c>
      <c r="E296" s="227" t="s">
        <v>19</v>
      </c>
      <c r="F296" s="228" t="s">
        <v>1847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178</v>
      </c>
      <c r="AU296" s="234" t="s">
        <v>81</v>
      </c>
      <c r="AV296" s="13" t="s">
        <v>79</v>
      </c>
      <c r="AW296" s="13" t="s">
        <v>33</v>
      </c>
      <c r="AX296" s="13" t="s">
        <v>71</v>
      </c>
      <c r="AY296" s="234" t="s">
        <v>166</v>
      </c>
    </row>
    <row r="297" s="13" customFormat="1">
      <c r="A297" s="13"/>
      <c r="B297" s="224"/>
      <c r="C297" s="225"/>
      <c r="D297" s="226" t="s">
        <v>178</v>
      </c>
      <c r="E297" s="227" t="s">
        <v>19</v>
      </c>
      <c r="F297" s="228" t="s">
        <v>181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178</v>
      </c>
      <c r="AU297" s="234" t="s">
        <v>81</v>
      </c>
      <c r="AV297" s="13" t="s">
        <v>79</v>
      </c>
      <c r="AW297" s="13" t="s">
        <v>33</v>
      </c>
      <c r="AX297" s="13" t="s">
        <v>71</v>
      </c>
      <c r="AY297" s="234" t="s">
        <v>166</v>
      </c>
    </row>
    <row r="298" s="14" customFormat="1">
      <c r="A298" s="14"/>
      <c r="B298" s="235"/>
      <c r="C298" s="236"/>
      <c r="D298" s="226" t="s">
        <v>178</v>
      </c>
      <c r="E298" s="237" t="s">
        <v>19</v>
      </c>
      <c r="F298" s="238" t="s">
        <v>1952</v>
      </c>
      <c r="G298" s="236"/>
      <c r="H298" s="239">
        <v>0.502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178</v>
      </c>
      <c r="AU298" s="245" t="s">
        <v>81</v>
      </c>
      <c r="AV298" s="14" t="s">
        <v>81</v>
      </c>
      <c r="AW298" s="14" t="s">
        <v>33</v>
      </c>
      <c r="AX298" s="14" t="s">
        <v>71</v>
      </c>
      <c r="AY298" s="245" t="s">
        <v>166</v>
      </c>
    </row>
    <row r="299" s="15" customFormat="1">
      <c r="A299" s="15"/>
      <c r="B299" s="246"/>
      <c r="C299" s="247"/>
      <c r="D299" s="226" t="s">
        <v>178</v>
      </c>
      <c r="E299" s="248" t="s">
        <v>19</v>
      </c>
      <c r="F299" s="249" t="s">
        <v>183</v>
      </c>
      <c r="G299" s="247"/>
      <c r="H299" s="250">
        <v>0.502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6" t="s">
        <v>178</v>
      </c>
      <c r="AU299" s="256" t="s">
        <v>81</v>
      </c>
      <c r="AV299" s="15" t="s">
        <v>175</v>
      </c>
      <c r="AW299" s="15" t="s">
        <v>33</v>
      </c>
      <c r="AX299" s="15" t="s">
        <v>79</v>
      </c>
      <c r="AY299" s="256" t="s">
        <v>166</v>
      </c>
    </row>
    <row r="300" s="12" customFormat="1" ht="22.8" customHeight="1">
      <c r="A300" s="12"/>
      <c r="B300" s="190"/>
      <c r="C300" s="191"/>
      <c r="D300" s="192" t="s">
        <v>70</v>
      </c>
      <c r="E300" s="204" t="s">
        <v>1362</v>
      </c>
      <c r="F300" s="204" t="s">
        <v>1363</v>
      </c>
      <c r="G300" s="191"/>
      <c r="H300" s="191"/>
      <c r="I300" s="194"/>
      <c r="J300" s="205">
        <f>BK300</f>
        <v>0</v>
      </c>
      <c r="K300" s="191"/>
      <c r="L300" s="196"/>
      <c r="M300" s="197"/>
      <c r="N300" s="198"/>
      <c r="O300" s="198"/>
      <c r="P300" s="199">
        <f>SUM(P301:P307)</f>
        <v>0</v>
      </c>
      <c r="Q300" s="198"/>
      <c r="R300" s="199">
        <f>SUM(R301:R307)</f>
        <v>0</v>
      </c>
      <c r="S300" s="198"/>
      <c r="T300" s="200">
        <f>SUM(T301:T307)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81</v>
      </c>
      <c r="AT300" s="202" t="s">
        <v>70</v>
      </c>
      <c r="AU300" s="202" t="s">
        <v>79</v>
      </c>
      <c r="AY300" s="201" t="s">
        <v>166</v>
      </c>
      <c r="BK300" s="203">
        <f>SUM(BK301:BK307)</f>
        <v>0</v>
      </c>
    </row>
    <row r="301" s="2" customFormat="1" ht="16.5" customHeight="1">
      <c r="A301" s="40"/>
      <c r="B301" s="41"/>
      <c r="C301" s="206" t="s">
        <v>267</v>
      </c>
      <c r="D301" s="206" t="s">
        <v>170</v>
      </c>
      <c r="E301" s="207" t="s">
        <v>1381</v>
      </c>
      <c r="F301" s="208" t="s">
        <v>1382</v>
      </c>
      <c r="G301" s="209" t="s">
        <v>332</v>
      </c>
      <c r="H301" s="210">
        <v>5.7000000000000002</v>
      </c>
      <c r="I301" s="211"/>
      <c r="J301" s="212">
        <f>ROUND(I301*H301,2)</f>
        <v>0</v>
      </c>
      <c r="K301" s="208" t="s">
        <v>174</v>
      </c>
      <c r="L301" s="46"/>
      <c r="M301" s="213" t="s">
        <v>19</v>
      </c>
      <c r="N301" s="214" t="s">
        <v>42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208</v>
      </c>
      <c r="AT301" s="217" t="s">
        <v>170</v>
      </c>
      <c r="AU301" s="217" t="s">
        <v>81</v>
      </c>
      <c r="AY301" s="19" t="s">
        <v>166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79</v>
      </c>
      <c r="BK301" s="218">
        <f>ROUND(I301*H301,2)</f>
        <v>0</v>
      </c>
      <c r="BL301" s="19" t="s">
        <v>208</v>
      </c>
      <c r="BM301" s="217" t="s">
        <v>368</v>
      </c>
    </row>
    <row r="302" s="2" customFormat="1">
      <c r="A302" s="40"/>
      <c r="B302" s="41"/>
      <c r="C302" s="42"/>
      <c r="D302" s="219" t="s">
        <v>176</v>
      </c>
      <c r="E302" s="42"/>
      <c r="F302" s="220" t="s">
        <v>1383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176</v>
      </c>
      <c r="AU302" s="19" t="s">
        <v>81</v>
      </c>
    </row>
    <row r="303" s="13" customFormat="1">
      <c r="A303" s="13"/>
      <c r="B303" s="224"/>
      <c r="C303" s="225"/>
      <c r="D303" s="226" t="s">
        <v>178</v>
      </c>
      <c r="E303" s="227" t="s">
        <v>19</v>
      </c>
      <c r="F303" s="228" t="s">
        <v>1847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178</v>
      </c>
      <c r="AU303" s="234" t="s">
        <v>81</v>
      </c>
      <c r="AV303" s="13" t="s">
        <v>79</v>
      </c>
      <c r="AW303" s="13" t="s">
        <v>33</v>
      </c>
      <c r="AX303" s="13" t="s">
        <v>71</v>
      </c>
      <c r="AY303" s="234" t="s">
        <v>166</v>
      </c>
    </row>
    <row r="304" s="13" customFormat="1">
      <c r="A304" s="13"/>
      <c r="B304" s="224"/>
      <c r="C304" s="225"/>
      <c r="D304" s="226" t="s">
        <v>178</v>
      </c>
      <c r="E304" s="227" t="s">
        <v>19</v>
      </c>
      <c r="F304" s="228" t="s">
        <v>181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178</v>
      </c>
      <c r="AU304" s="234" t="s">
        <v>81</v>
      </c>
      <c r="AV304" s="13" t="s">
        <v>79</v>
      </c>
      <c r="AW304" s="13" t="s">
        <v>33</v>
      </c>
      <c r="AX304" s="13" t="s">
        <v>71</v>
      </c>
      <c r="AY304" s="234" t="s">
        <v>166</v>
      </c>
    </row>
    <row r="305" s="13" customFormat="1">
      <c r="A305" s="13"/>
      <c r="B305" s="224"/>
      <c r="C305" s="225"/>
      <c r="D305" s="226" t="s">
        <v>178</v>
      </c>
      <c r="E305" s="227" t="s">
        <v>19</v>
      </c>
      <c r="F305" s="228" t="s">
        <v>2035</v>
      </c>
      <c r="G305" s="225"/>
      <c r="H305" s="227" t="s">
        <v>19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178</v>
      </c>
      <c r="AU305" s="234" t="s">
        <v>81</v>
      </c>
      <c r="AV305" s="13" t="s">
        <v>79</v>
      </c>
      <c r="AW305" s="13" t="s">
        <v>33</v>
      </c>
      <c r="AX305" s="13" t="s">
        <v>71</v>
      </c>
      <c r="AY305" s="234" t="s">
        <v>166</v>
      </c>
    </row>
    <row r="306" s="14" customFormat="1">
      <c r="A306" s="14"/>
      <c r="B306" s="235"/>
      <c r="C306" s="236"/>
      <c r="D306" s="226" t="s">
        <v>178</v>
      </c>
      <c r="E306" s="237" t="s">
        <v>19</v>
      </c>
      <c r="F306" s="238" t="s">
        <v>2036</v>
      </c>
      <c r="G306" s="236"/>
      <c r="H306" s="239">
        <v>5.7000000000000002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178</v>
      </c>
      <c r="AU306" s="245" t="s">
        <v>81</v>
      </c>
      <c r="AV306" s="14" t="s">
        <v>81</v>
      </c>
      <c r="AW306" s="14" t="s">
        <v>33</v>
      </c>
      <c r="AX306" s="14" t="s">
        <v>71</v>
      </c>
      <c r="AY306" s="245" t="s">
        <v>166</v>
      </c>
    </row>
    <row r="307" s="15" customFormat="1">
      <c r="A307" s="15"/>
      <c r="B307" s="246"/>
      <c r="C307" s="247"/>
      <c r="D307" s="226" t="s">
        <v>178</v>
      </c>
      <c r="E307" s="248" t="s">
        <v>19</v>
      </c>
      <c r="F307" s="249" t="s">
        <v>183</v>
      </c>
      <c r="G307" s="247"/>
      <c r="H307" s="250">
        <v>5.7000000000000002</v>
      </c>
      <c r="I307" s="251"/>
      <c r="J307" s="247"/>
      <c r="K307" s="247"/>
      <c r="L307" s="252"/>
      <c r="M307" s="279"/>
      <c r="N307" s="280"/>
      <c r="O307" s="280"/>
      <c r="P307" s="280"/>
      <c r="Q307" s="280"/>
      <c r="R307" s="280"/>
      <c r="S307" s="280"/>
      <c r="T307" s="28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178</v>
      </c>
      <c r="AU307" s="256" t="s">
        <v>81</v>
      </c>
      <c r="AV307" s="15" t="s">
        <v>175</v>
      </c>
      <c r="AW307" s="15" t="s">
        <v>33</v>
      </c>
      <c r="AX307" s="15" t="s">
        <v>79</v>
      </c>
      <c r="AY307" s="256" t="s">
        <v>166</v>
      </c>
    </row>
    <row r="308" s="2" customFormat="1" ht="6.96" customHeight="1">
      <c r="A308" s="40"/>
      <c r="B308" s="61"/>
      <c r="C308" s="62"/>
      <c r="D308" s="62"/>
      <c r="E308" s="62"/>
      <c r="F308" s="62"/>
      <c r="G308" s="62"/>
      <c r="H308" s="62"/>
      <c r="I308" s="62"/>
      <c r="J308" s="62"/>
      <c r="K308" s="62"/>
      <c r="L308" s="46"/>
      <c r="M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</row>
  </sheetData>
  <sheetProtection sheet="1" autoFilter="0" formatColumns="0" formatRows="0" objects="1" scenarios="1" spinCount="100000" saltValue="nVD/UcCRZoM+olvyQabQIHgdqN4DD3axF+VVTHyhyQg/TBblgXBX1897tKe0q3wOTCepVU8TjWlVKW5jWXbZgA==" hashValue="LYCXSKmz2fIcRx8qq7vNgt5h9Bmq2gRVFGXxDLE9o8MmNcA8eUBZOu1c5P2QOGoBcAa0O+No/GmMBR1Eg193Gw==" algorithmName="SHA-512" password="CC35"/>
  <autoFilter ref="C88:K30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131151100"/>
    <hyperlink ref="F103" r:id="rId2" display="https://podminky.urs.cz/item/CS_URS_2023_02/131251100"/>
    <hyperlink ref="F113" r:id="rId3" display="https://podminky.urs.cz/item/CS_URS_2023_02/132112132"/>
    <hyperlink ref="F124" r:id="rId4" display="https://podminky.urs.cz/item/CS_URS_2023_02/132151101"/>
    <hyperlink ref="F134" r:id="rId5" display="https://podminky.urs.cz/item/CS_URS_2023_02/132212132"/>
    <hyperlink ref="F145" r:id="rId6" display="https://podminky.urs.cz/item/CS_URS_2023_02/132251101"/>
    <hyperlink ref="F155" r:id="rId7" display="https://podminky.urs.cz/item/CS_URS_2023_02/162351103"/>
    <hyperlink ref="F164" r:id="rId8" display="https://podminky.urs.cz/item/CS_URS_2023_02/162751117"/>
    <hyperlink ref="F171" r:id="rId9" display="https://podminky.urs.cz/item/CS_URS_2023_02/162751119"/>
    <hyperlink ref="F175" r:id="rId10" display="https://podminky.urs.cz/item/CS_URS_2023_02/167151111"/>
    <hyperlink ref="F180" r:id="rId11" display="https://podminky.urs.cz/item/CS_URS_2023_02/171201231"/>
    <hyperlink ref="F184" r:id="rId12" display="https://podminky.urs.cz/item/CS_URS_2023_02/171251201"/>
    <hyperlink ref="F196" r:id="rId13" display="https://podminky.urs.cz/item/CS_URS_2023_02/175111101"/>
    <hyperlink ref="F207" r:id="rId14" display="https://podminky.urs.cz/item/CS_URS_2023_02/175111201"/>
    <hyperlink ref="F217" r:id="rId15" display="https://podminky.urs.cz/item/CS_URS_2023_02/273322511"/>
    <hyperlink ref="F223" r:id="rId16" display="https://podminky.urs.cz/item/CS_URS_2023_02/273362021"/>
    <hyperlink ref="F229" r:id="rId17" display="https://podminky.urs.cz/item/CS_URS_2023_02/291111111"/>
    <hyperlink ref="F236" r:id="rId18" display="https://podminky.urs.cz/item/CS_URS_2023_02/311101214"/>
    <hyperlink ref="F244" r:id="rId19" display="https://podminky.urs.cz/item/CS_URS_2023_02/382413112"/>
    <hyperlink ref="F254" r:id="rId20" display="https://podminky.urs.cz/item/CS_URS_2023_02/451572111"/>
    <hyperlink ref="F265" r:id="rId21" display="https://podminky.urs.cz/item/CS_URS_2023_02/871265221"/>
    <hyperlink ref="F275" r:id="rId22" display="https://podminky.urs.cz/item/CS_URS_2023_02/899103112"/>
    <hyperlink ref="F284" r:id="rId23" display="https://podminky.urs.cz/item/CS_URS_2023_02/899722113"/>
    <hyperlink ref="F291" r:id="rId24" display="https://podminky.urs.cz/item/CS_URS_2023_02/998276101"/>
    <hyperlink ref="F295" r:id="rId25" display="https://podminky.urs.cz/item/CS_URS_2023_02/713123313"/>
    <hyperlink ref="F302" r:id="rId26" display="https://podminky.urs.cz/item/CS_URS_2023_02/721290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Rybniště Areál TO - oprava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2037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ROUND((SUM(BE89:BE127)),  2)</f>
        <v>0</v>
      </c>
      <c r="G33" s="40"/>
      <c r="H33" s="40"/>
      <c r="I33" s="150">
        <v>0.20999999999999999</v>
      </c>
      <c r="J33" s="149">
        <f>ROUND(((SUM(BE89:BE127))*I33),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ROUND((SUM(BF89:BF127)),  2)</f>
        <v>0</v>
      </c>
      <c r="G34" s="40"/>
      <c r="H34" s="40"/>
      <c r="I34" s="150">
        <v>0.14999999999999999</v>
      </c>
      <c r="J34" s="149">
        <f>ROUND(((SUM(BF89:BF127))*I34),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ROUND((SUM(BG89:BG127)),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ROUND((SUM(BH89:BH127)),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ROUND((SUM(BI89:BI127)),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Rybniště Areál TO - oprava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D1_02_3 - Elektrotechnika - venkovní rozvody NN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127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136</v>
      </c>
      <c r="E62" s="170"/>
      <c r="F62" s="170"/>
      <c r="G62" s="170"/>
      <c r="H62" s="170"/>
      <c r="I62" s="170"/>
      <c r="J62" s="171">
        <f>J94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1660</v>
      </c>
      <c r="E63" s="176"/>
      <c r="F63" s="176"/>
      <c r="G63" s="176"/>
      <c r="H63" s="176"/>
      <c r="I63" s="176"/>
      <c r="J63" s="177">
        <f>J95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1661</v>
      </c>
      <c r="E64" s="176"/>
      <c r="F64" s="176"/>
      <c r="G64" s="176"/>
      <c r="H64" s="176"/>
      <c r="I64" s="176"/>
      <c r="J64" s="177">
        <f>J99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1662</v>
      </c>
      <c r="E65" s="176"/>
      <c r="F65" s="176"/>
      <c r="G65" s="176"/>
      <c r="H65" s="176"/>
      <c r="I65" s="176"/>
      <c r="J65" s="177">
        <f>J110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1663</v>
      </c>
      <c r="E66" s="176"/>
      <c r="F66" s="176"/>
      <c r="G66" s="176"/>
      <c r="H66" s="176"/>
      <c r="I66" s="176"/>
      <c r="J66" s="177">
        <f>J114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1586</v>
      </c>
      <c r="E67" s="176"/>
      <c r="F67" s="176"/>
      <c r="G67" s="176"/>
      <c r="H67" s="176"/>
      <c r="I67" s="176"/>
      <c r="J67" s="177">
        <f>J119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1587</v>
      </c>
      <c r="E68" s="170"/>
      <c r="F68" s="170"/>
      <c r="G68" s="170"/>
      <c r="H68" s="170"/>
      <c r="I68" s="170"/>
      <c r="J68" s="171">
        <f>J122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2038</v>
      </c>
      <c r="E69" s="176"/>
      <c r="F69" s="176"/>
      <c r="G69" s="176"/>
      <c r="H69" s="176"/>
      <c r="I69" s="176"/>
      <c r="J69" s="177">
        <f>J123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151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Rybniště Areál TO - oprava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107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D1_02_3 - Elektrotechnika - venkovní rozvody NN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13. 10. 2023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Správa železnic, státní organizace</v>
      </c>
      <c r="G85" s="42"/>
      <c r="H85" s="42"/>
      <c r="I85" s="34" t="s">
        <v>32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152</v>
      </c>
      <c r="D88" s="182" t="s">
        <v>56</v>
      </c>
      <c r="E88" s="182" t="s">
        <v>52</v>
      </c>
      <c r="F88" s="182" t="s">
        <v>53</v>
      </c>
      <c r="G88" s="182" t="s">
        <v>153</v>
      </c>
      <c r="H88" s="182" t="s">
        <v>154</v>
      </c>
      <c r="I88" s="182" t="s">
        <v>155</v>
      </c>
      <c r="J88" s="182" t="s">
        <v>111</v>
      </c>
      <c r="K88" s="183" t="s">
        <v>156</v>
      </c>
      <c r="L88" s="184"/>
      <c r="M88" s="94" t="s">
        <v>19</v>
      </c>
      <c r="N88" s="95" t="s">
        <v>41</v>
      </c>
      <c r="O88" s="95" t="s">
        <v>157</v>
      </c>
      <c r="P88" s="95" t="s">
        <v>158</v>
      </c>
      <c r="Q88" s="95" t="s">
        <v>159</v>
      </c>
      <c r="R88" s="95" t="s">
        <v>160</v>
      </c>
      <c r="S88" s="95" t="s">
        <v>161</v>
      </c>
      <c r="T88" s="96" t="s">
        <v>162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163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P90+P94+P122</f>
        <v>0</v>
      </c>
      <c r="Q89" s="98"/>
      <c r="R89" s="187">
        <f>R90+R94+R122</f>
        <v>0</v>
      </c>
      <c r="S89" s="98"/>
      <c r="T89" s="188">
        <f>T90+T94+T122</f>
        <v>0.029999999999999999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112</v>
      </c>
      <c r="BK89" s="189">
        <f>BK90+BK94+BK122</f>
        <v>0</v>
      </c>
    </row>
    <row r="90" s="12" customFormat="1" ht="25.92" customHeight="1">
      <c r="A90" s="12"/>
      <c r="B90" s="190"/>
      <c r="C90" s="191"/>
      <c r="D90" s="192" t="s">
        <v>70</v>
      </c>
      <c r="E90" s="193" t="s">
        <v>164</v>
      </c>
      <c r="F90" s="193" t="s">
        <v>165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</f>
        <v>0</v>
      </c>
      <c r="Q90" s="198"/>
      <c r="R90" s="199">
        <f>R91</f>
        <v>0</v>
      </c>
      <c r="S90" s="198"/>
      <c r="T90" s="200">
        <f>T91</f>
        <v>0.029999999999999999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79</v>
      </c>
      <c r="AT90" s="202" t="s">
        <v>70</v>
      </c>
      <c r="AU90" s="202" t="s">
        <v>71</v>
      </c>
      <c r="AY90" s="201" t="s">
        <v>166</v>
      </c>
      <c r="BK90" s="203">
        <f>BK91</f>
        <v>0</v>
      </c>
    </row>
    <row r="91" s="12" customFormat="1" ht="22.8" customHeight="1">
      <c r="A91" s="12"/>
      <c r="B91" s="190"/>
      <c r="C91" s="191"/>
      <c r="D91" s="192" t="s">
        <v>70</v>
      </c>
      <c r="E91" s="204" t="s">
        <v>226</v>
      </c>
      <c r="F91" s="204" t="s">
        <v>616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SUM(P92:P93)</f>
        <v>0</v>
      </c>
      <c r="Q91" s="198"/>
      <c r="R91" s="199">
        <f>SUM(R92:R93)</f>
        <v>0</v>
      </c>
      <c r="S91" s="198"/>
      <c r="T91" s="200">
        <f>SUM(T92:T93)</f>
        <v>0.029999999999999999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79</v>
      </c>
      <c r="AT91" s="202" t="s">
        <v>70</v>
      </c>
      <c r="AU91" s="202" t="s">
        <v>79</v>
      </c>
      <c r="AY91" s="201" t="s">
        <v>166</v>
      </c>
      <c r="BK91" s="203">
        <f>SUM(BK92:BK93)</f>
        <v>0</v>
      </c>
    </row>
    <row r="92" s="2" customFormat="1" ht="16.5" customHeight="1">
      <c r="A92" s="40"/>
      <c r="B92" s="41"/>
      <c r="C92" s="206" t="s">
        <v>79</v>
      </c>
      <c r="D92" s="206" t="s">
        <v>170</v>
      </c>
      <c r="E92" s="207" t="s">
        <v>1666</v>
      </c>
      <c r="F92" s="208" t="s">
        <v>1667</v>
      </c>
      <c r="G92" s="209" t="s">
        <v>332</v>
      </c>
      <c r="H92" s="210">
        <v>10</v>
      </c>
      <c r="I92" s="211"/>
      <c r="J92" s="212">
        <f>ROUND(I92*H92,2)</f>
        <v>0</v>
      </c>
      <c r="K92" s="208" t="s">
        <v>174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0.0030000000000000001</v>
      </c>
      <c r="T92" s="216">
        <f>S92*H92</f>
        <v>0.029999999999999999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175</v>
      </c>
      <c r="AT92" s="217" t="s">
        <v>170</v>
      </c>
      <c r="AU92" s="217" t="s">
        <v>81</v>
      </c>
      <c r="AY92" s="19" t="s">
        <v>166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175</v>
      </c>
      <c r="BM92" s="217" t="s">
        <v>81</v>
      </c>
    </row>
    <row r="93" s="2" customFormat="1">
      <c r="A93" s="40"/>
      <c r="B93" s="41"/>
      <c r="C93" s="42"/>
      <c r="D93" s="219" t="s">
        <v>176</v>
      </c>
      <c r="E93" s="42"/>
      <c r="F93" s="220" t="s">
        <v>1668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176</v>
      </c>
      <c r="AU93" s="19" t="s">
        <v>81</v>
      </c>
    </row>
    <row r="94" s="12" customFormat="1" ht="25.92" customHeight="1">
      <c r="A94" s="12"/>
      <c r="B94" s="190"/>
      <c r="C94" s="191"/>
      <c r="D94" s="192" t="s">
        <v>70</v>
      </c>
      <c r="E94" s="193" t="s">
        <v>958</v>
      </c>
      <c r="F94" s="193" t="s">
        <v>959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P95+P99+P110+P114+P119</f>
        <v>0</v>
      </c>
      <c r="Q94" s="198"/>
      <c r="R94" s="199">
        <f>R95+R99+R110+R114+R119</f>
        <v>0</v>
      </c>
      <c r="S94" s="198"/>
      <c r="T94" s="200">
        <f>T95+T99+T110+T114+T119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70</v>
      </c>
      <c r="AU94" s="202" t="s">
        <v>71</v>
      </c>
      <c r="AY94" s="201" t="s">
        <v>166</v>
      </c>
      <c r="BK94" s="203">
        <f>BK95+BK99+BK110+BK114+BK119</f>
        <v>0</v>
      </c>
    </row>
    <row r="95" s="12" customFormat="1" ht="22.8" customHeight="1">
      <c r="A95" s="12"/>
      <c r="B95" s="190"/>
      <c r="C95" s="191"/>
      <c r="D95" s="192" t="s">
        <v>70</v>
      </c>
      <c r="E95" s="204" t="s">
        <v>1669</v>
      </c>
      <c r="F95" s="204" t="s">
        <v>1670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SUM(P96:P98)</f>
        <v>0</v>
      </c>
      <c r="Q95" s="198"/>
      <c r="R95" s="199">
        <f>SUM(R96:R98)</f>
        <v>0</v>
      </c>
      <c r="S95" s="198"/>
      <c r="T95" s="20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81</v>
      </c>
      <c r="AT95" s="202" t="s">
        <v>70</v>
      </c>
      <c r="AU95" s="202" t="s">
        <v>79</v>
      </c>
      <c r="AY95" s="201" t="s">
        <v>166</v>
      </c>
      <c r="BK95" s="203">
        <f>SUM(BK96:BK98)</f>
        <v>0</v>
      </c>
    </row>
    <row r="96" s="2" customFormat="1" ht="16.5" customHeight="1">
      <c r="A96" s="40"/>
      <c r="B96" s="41"/>
      <c r="C96" s="206" t="s">
        <v>81</v>
      </c>
      <c r="D96" s="206" t="s">
        <v>170</v>
      </c>
      <c r="E96" s="207" t="s">
        <v>1671</v>
      </c>
      <c r="F96" s="208" t="s">
        <v>1672</v>
      </c>
      <c r="G96" s="209" t="s">
        <v>971</v>
      </c>
      <c r="H96" s="210">
        <v>4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42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208</v>
      </c>
      <c r="AT96" s="217" t="s">
        <v>170</v>
      </c>
      <c r="AU96" s="217" t="s">
        <v>81</v>
      </c>
      <c r="AY96" s="19" t="s">
        <v>166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79</v>
      </c>
      <c r="BK96" s="218">
        <f>ROUND(I96*H96,2)</f>
        <v>0</v>
      </c>
      <c r="BL96" s="19" t="s">
        <v>208</v>
      </c>
      <c r="BM96" s="217" t="s">
        <v>191</v>
      </c>
    </row>
    <row r="97" s="2" customFormat="1" ht="24.15" customHeight="1">
      <c r="A97" s="40"/>
      <c r="B97" s="41"/>
      <c r="C97" s="257" t="s">
        <v>188</v>
      </c>
      <c r="D97" s="257" t="s">
        <v>260</v>
      </c>
      <c r="E97" s="258" t="s">
        <v>1673</v>
      </c>
      <c r="F97" s="259" t="s">
        <v>2039</v>
      </c>
      <c r="G97" s="260" t="s">
        <v>971</v>
      </c>
      <c r="H97" s="261">
        <v>1</v>
      </c>
      <c r="I97" s="262"/>
      <c r="J97" s="263">
        <f>ROUND(I97*H97,2)</f>
        <v>0</v>
      </c>
      <c r="K97" s="259" t="s">
        <v>19</v>
      </c>
      <c r="L97" s="264"/>
      <c r="M97" s="265" t="s">
        <v>19</v>
      </c>
      <c r="N97" s="266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267</v>
      </c>
      <c r="AT97" s="217" t="s">
        <v>260</v>
      </c>
      <c r="AU97" s="217" t="s">
        <v>81</v>
      </c>
      <c r="AY97" s="19" t="s">
        <v>166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79</v>
      </c>
      <c r="BK97" s="218">
        <f>ROUND(I97*H97,2)</f>
        <v>0</v>
      </c>
      <c r="BL97" s="19" t="s">
        <v>208</v>
      </c>
      <c r="BM97" s="217" t="s">
        <v>200</v>
      </c>
    </row>
    <row r="98" s="2" customFormat="1" ht="16.5" customHeight="1">
      <c r="A98" s="40"/>
      <c r="B98" s="41"/>
      <c r="C98" s="257" t="s">
        <v>175</v>
      </c>
      <c r="D98" s="257" t="s">
        <v>260</v>
      </c>
      <c r="E98" s="258" t="s">
        <v>1675</v>
      </c>
      <c r="F98" s="259" t="s">
        <v>2040</v>
      </c>
      <c r="G98" s="260" t="s">
        <v>971</v>
      </c>
      <c r="H98" s="261">
        <v>3</v>
      </c>
      <c r="I98" s="262"/>
      <c r="J98" s="263">
        <f>ROUND(I98*H98,2)</f>
        <v>0</v>
      </c>
      <c r="K98" s="259" t="s">
        <v>19</v>
      </c>
      <c r="L98" s="264"/>
      <c r="M98" s="265" t="s">
        <v>19</v>
      </c>
      <c r="N98" s="266" t="s">
        <v>42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267</v>
      </c>
      <c r="AT98" s="217" t="s">
        <v>260</v>
      </c>
      <c r="AU98" s="217" t="s">
        <v>81</v>
      </c>
      <c r="AY98" s="19" t="s">
        <v>166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79</v>
      </c>
      <c r="BK98" s="218">
        <f>ROUND(I98*H98,2)</f>
        <v>0</v>
      </c>
      <c r="BL98" s="19" t="s">
        <v>208</v>
      </c>
      <c r="BM98" s="217" t="s">
        <v>206</v>
      </c>
    </row>
    <row r="99" s="12" customFormat="1" ht="22.8" customHeight="1">
      <c r="A99" s="12"/>
      <c r="B99" s="190"/>
      <c r="C99" s="191"/>
      <c r="D99" s="192" t="s">
        <v>70</v>
      </c>
      <c r="E99" s="204" t="s">
        <v>1682</v>
      </c>
      <c r="F99" s="204" t="s">
        <v>1683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SUM(P100:P109)</f>
        <v>0</v>
      </c>
      <c r="Q99" s="198"/>
      <c r="R99" s="199">
        <f>SUM(R100:R109)</f>
        <v>0</v>
      </c>
      <c r="S99" s="198"/>
      <c r="T99" s="200">
        <f>SUM(T100:T109)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81</v>
      </c>
      <c r="AT99" s="202" t="s">
        <v>70</v>
      </c>
      <c r="AU99" s="202" t="s">
        <v>79</v>
      </c>
      <c r="AY99" s="201" t="s">
        <v>166</v>
      </c>
      <c r="BK99" s="203">
        <f>SUM(BK100:BK109)</f>
        <v>0</v>
      </c>
    </row>
    <row r="100" s="2" customFormat="1" ht="16.5" customHeight="1">
      <c r="A100" s="40"/>
      <c r="B100" s="41"/>
      <c r="C100" s="206" t="s">
        <v>203</v>
      </c>
      <c r="D100" s="206" t="s">
        <v>170</v>
      </c>
      <c r="E100" s="207" t="s">
        <v>1696</v>
      </c>
      <c r="F100" s="208" t="s">
        <v>2041</v>
      </c>
      <c r="G100" s="209" t="s">
        <v>971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208</v>
      </c>
      <c r="AT100" s="217" t="s">
        <v>170</v>
      </c>
      <c r="AU100" s="217" t="s">
        <v>81</v>
      </c>
      <c r="AY100" s="19" t="s">
        <v>166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79</v>
      </c>
      <c r="BK100" s="218">
        <f>ROUND(I100*H100,2)</f>
        <v>0</v>
      </c>
      <c r="BL100" s="19" t="s">
        <v>208</v>
      </c>
      <c r="BM100" s="217" t="s">
        <v>212</v>
      </c>
    </row>
    <row r="101" s="2" customFormat="1" ht="16.5" customHeight="1">
      <c r="A101" s="40"/>
      <c r="B101" s="41"/>
      <c r="C101" s="257" t="s">
        <v>191</v>
      </c>
      <c r="D101" s="257" t="s">
        <v>260</v>
      </c>
      <c r="E101" s="258" t="s">
        <v>1700</v>
      </c>
      <c r="F101" s="259" t="s">
        <v>2042</v>
      </c>
      <c r="G101" s="260" t="s">
        <v>339</v>
      </c>
      <c r="H101" s="261">
        <v>1</v>
      </c>
      <c r="I101" s="262"/>
      <c r="J101" s="263">
        <f>ROUND(I101*H101,2)</f>
        <v>0</v>
      </c>
      <c r="K101" s="259" t="s">
        <v>19</v>
      </c>
      <c r="L101" s="264"/>
      <c r="M101" s="265" t="s">
        <v>19</v>
      </c>
      <c r="N101" s="266" t="s">
        <v>42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267</v>
      </c>
      <c r="AT101" s="217" t="s">
        <v>260</v>
      </c>
      <c r="AU101" s="217" t="s">
        <v>81</v>
      </c>
      <c r="AY101" s="19" t="s">
        <v>166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79</v>
      </c>
      <c r="BK101" s="218">
        <f>ROUND(I101*H101,2)</f>
        <v>0</v>
      </c>
      <c r="BL101" s="19" t="s">
        <v>208</v>
      </c>
      <c r="BM101" s="217" t="s">
        <v>218</v>
      </c>
    </row>
    <row r="102" s="2" customFormat="1" ht="16.5" customHeight="1">
      <c r="A102" s="40"/>
      <c r="B102" s="41"/>
      <c r="C102" s="206" t="s">
        <v>215</v>
      </c>
      <c r="D102" s="206" t="s">
        <v>170</v>
      </c>
      <c r="E102" s="207" t="s">
        <v>1706</v>
      </c>
      <c r="F102" s="208" t="s">
        <v>1707</v>
      </c>
      <c r="G102" s="209" t="s">
        <v>332</v>
      </c>
      <c r="H102" s="210">
        <v>30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208</v>
      </c>
      <c r="AT102" s="217" t="s">
        <v>170</v>
      </c>
      <c r="AU102" s="217" t="s">
        <v>81</v>
      </c>
      <c r="AY102" s="19" t="s">
        <v>166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208</v>
      </c>
      <c r="BM102" s="217" t="s">
        <v>208</v>
      </c>
    </row>
    <row r="103" s="2" customFormat="1" ht="16.5" customHeight="1">
      <c r="A103" s="40"/>
      <c r="B103" s="41"/>
      <c r="C103" s="257" t="s">
        <v>200</v>
      </c>
      <c r="D103" s="257" t="s">
        <v>260</v>
      </c>
      <c r="E103" s="258" t="s">
        <v>1708</v>
      </c>
      <c r="F103" s="259" t="s">
        <v>1709</v>
      </c>
      <c r="G103" s="260" t="s">
        <v>332</v>
      </c>
      <c r="H103" s="261">
        <v>30</v>
      </c>
      <c r="I103" s="262"/>
      <c r="J103" s="263">
        <f>ROUND(I103*H103,2)</f>
        <v>0</v>
      </c>
      <c r="K103" s="259" t="s">
        <v>19</v>
      </c>
      <c r="L103" s="264"/>
      <c r="M103" s="265" t="s">
        <v>19</v>
      </c>
      <c r="N103" s="266" t="s">
        <v>42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267</v>
      </c>
      <c r="AT103" s="217" t="s">
        <v>260</v>
      </c>
      <c r="AU103" s="217" t="s">
        <v>81</v>
      </c>
      <c r="AY103" s="19" t="s">
        <v>166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79</v>
      </c>
      <c r="BK103" s="218">
        <f>ROUND(I103*H103,2)</f>
        <v>0</v>
      </c>
      <c r="BL103" s="19" t="s">
        <v>208</v>
      </c>
      <c r="BM103" s="217" t="s">
        <v>229</v>
      </c>
    </row>
    <row r="104" s="2" customFormat="1" ht="16.5" customHeight="1">
      <c r="A104" s="40"/>
      <c r="B104" s="41"/>
      <c r="C104" s="206" t="s">
        <v>226</v>
      </c>
      <c r="D104" s="206" t="s">
        <v>170</v>
      </c>
      <c r="E104" s="207" t="s">
        <v>1710</v>
      </c>
      <c r="F104" s="208" t="s">
        <v>1711</v>
      </c>
      <c r="G104" s="209" t="s">
        <v>971</v>
      </c>
      <c r="H104" s="210">
        <v>6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208</v>
      </c>
      <c r="AT104" s="217" t="s">
        <v>170</v>
      </c>
      <c r="AU104" s="217" t="s">
        <v>81</v>
      </c>
      <c r="AY104" s="19" t="s">
        <v>166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208</v>
      </c>
      <c r="BM104" s="217" t="s">
        <v>234</v>
      </c>
    </row>
    <row r="105" s="2" customFormat="1" ht="16.5" customHeight="1">
      <c r="A105" s="40"/>
      <c r="B105" s="41"/>
      <c r="C105" s="257" t="s">
        <v>206</v>
      </c>
      <c r="D105" s="257" t="s">
        <v>260</v>
      </c>
      <c r="E105" s="258" t="s">
        <v>1712</v>
      </c>
      <c r="F105" s="259" t="s">
        <v>1713</v>
      </c>
      <c r="G105" s="260" t="s">
        <v>971</v>
      </c>
      <c r="H105" s="261">
        <v>6</v>
      </c>
      <c r="I105" s="262"/>
      <c r="J105" s="263">
        <f>ROUND(I105*H105,2)</f>
        <v>0</v>
      </c>
      <c r="K105" s="259" t="s">
        <v>19</v>
      </c>
      <c r="L105" s="264"/>
      <c r="M105" s="265" t="s">
        <v>19</v>
      </c>
      <c r="N105" s="266" t="s">
        <v>42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267</v>
      </c>
      <c r="AT105" s="217" t="s">
        <v>260</v>
      </c>
      <c r="AU105" s="217" t="s">
        <v>81</v>
      </c>
      <c r="AY105" s="19" t="s">
        <v>166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208</v>
      </c>
      <c r="BM105" s="217" t="s">
        <v>244</v>
      </c>
    </row>
    <row r="106" s="2" customFormat="1" ht="16.5" customHeight="1">
      <c r="A106" s="40"/>
      <c r="B106" s="41"/>
      <c r="C106" s="206" t="s">
        <v>240</v>
      </c>
      <c r="D106" s="206" t="s">
        <v>170</v>
      </c>
      <c r="E106" s="207" t="s">
        <v>1728</v>
      </c>
      <c r="F106" s="208" t="s">
        <v>1729</v>
      </c>
      <c r="G106" s="209" t="s">
        <v>332</v>
      </c>
      <c r="H106" s="210">
        <v>20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208</v>
      </c>
      <c r="AT106" s="217" t="s">
        <v>170</v>
      </c>
      <c r="AU106" s="217" t="s">
        <v>81</v>
      </c>
      <c r="AY106" s="19" t="s">
        <v>166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79</v>
      </c>
      <c r="BK106" s="218">
        <f>ROUND(I106*H106,2)</f>
        <v>0</v>
      </c>
      <c r="BL106" s="19" t="s">
        <v>208</v>
      </c>
      <c r="BM106" s="217" t="s">
        <v>249</v>
      </c>
    </row>
    <row r="107" s="2" customFormat="1" ht="16.5" customHeight="1">
      <c r="A107" s="40"/>
      <c r="B107" s="41"/>
      <c r="C107" s="257" t="s">
        <v>212</v>
      </c>
      <c r="D107" s="257" t="s">
        <v>260</v>
      </c>
      <c r="E107" s="258" t="s">
        <v>1730</v>
      </c>
      <c r="F107" s="259" t="s">
        <v>1729</v>
      </c>
      <c r="G107" s="260" t="s">
        <v>332</v>
      </c>
      <c r="H107" s="261">
        <v>20</v>
      </c>
      <c r="I107" s="262"/>
      <c r="J107" s="263">
        <f>ROUND(I107*H107,2)</f>
        <v>0</v>
      </c>
      <c r="K107" s="259" t="s">
        <v>19</v>
      </c>
      <c r="L107" s="264"/>
      <c r="M107" s="265" t="s">
        <v>19</v>
      </c>
      <c r="N107" s="266" t="s">
        <v>42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267</v>
      </c>
      <c r="AT107" s="217" t="s">
        <v>260</v>
      </c>
      <c r="AU107" s="217" t="s">
        <v>81</v>
      </c>
      <c r="AY107" s="19" t="s">
        <v>166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208</v>
      </c>
      <c r="BM107" s="217" t="s">
        <v>254</v>
      </c>
    </row>
    <row r="108" s="2" customFormat="1" ht="16.5" customHeight="1">
      <c r="A108" s="40"/>
      <c r="B108" s="41"/>
      <c r="C108" s="206" t="s">
        <v>168</v>
      </c>
      <c r="D108" s="206" t="s">
        <v>170</v>
      </c>
      <c r="E108" s="207" t="s">
        <v>1731</v>
      </c>
      <c r="F108" s="208" t="s">
        <v>1732</v>
      </c>
      <c r="G108" s="209" t="s">
        <v>332</v>
      </c>
      <c r="H108" s="210">
        <v>20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42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208</v>
      </c>
      <c r="AT108" s="217" t="s">
        <v>170</v>
      </c>
      <c r="AU108" s="217" t="s">
        <v>81</v>
      </c>
      <c r="AY108" s="19" t="s">
        <v>166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79</v>
      </c>
      <c r="BK108" s="218">
        <f>ROUND(I108*H108,2)</f>
        <v>0</v>
      </c>
      <c r="BL108" s="19" t="s">
        <v>208</v>
      </c>
      <c r="BM108" s="217" t="s">
        <v>257</v>
      </c>
    </row>
    <row r="109" s="2" customFormat="1" ht="16.5" customHeight="1">
      <c r="A109" s="40"/>
      <c r="B109" s="41"/>
      <c r="C109" s="257" t="s">
        <v>218</v>
      </c>
      <c r="D109" s="257" t="s">
        <v>260</v>
      </c>
      <c r="E109" s="258" t="s">
        <v>1733</v>
      </c>
      <c r="F109" s="259" t="s">
        <v>1732</v>
      </c>
      <c r="G109" s="260" t="s">
        <v>332</v>
      </c>
      <c r="H109" s="261">
        <v>20</v>
      </c>
      <c r="I109" s="262"/>
      <c r="J109" s="263">
        <f>ROUND(I109*H109,2)</f>
        <v>0</v>
      </c>
      <c r="K109" s="259" t="s">
        <v>19</v>
      </c>
      <c r="L109" s="264"/>
      <c r="M109" s="265" t="s">
        <v>19</v>
      </c>
      <c r="N109" s="266" t="s">
        <v>42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267</v>
      </c>
      <c r="AT109" s="217" t="s">
        <v>260</v>
      </c>
      <c r="AU109" s="217" t="s">
        <v>81</v>
      </c>
      <c r="AY109" s="19" t="s">
        <v>166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208</v>
      </c>
      <c r="BM109" s="217" t="s">
        <v>263</v>
      </c>
    </row>
    <row r="110" s="12" customFormat="1" ht="22.8" customHeight="1">
      <c r="A110" s="12"/>
      <c r="B110" s="190"/>
      <c r="C110" s="191"/>
      <c r="D110" s="192" t="s">
        <v>70</v>
      </c>
      <c r="E110" s="204" t="s">
        <v>1734</v>
      </c>
      <c r="F110" s="204" t="s">
        <v>1735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SUM(P111:P113)</f>
        <v>0</v>
      </c>
      <c r="Q110" s="198"/>
      <c r="R110" s="199">
        <f>SUM(R111:R113)</f>
        <v>0</v>
      </c>
      <c r="S110" s="198"/>
      <c r="T110" s="200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81</v>
      </c>
      <c r="AT110" s="202" t="s">
        <v>70</v>
      </c>
      <c r="AU110" s="202" t="s">
        <v>79</v>
      </c>
      <c r="AY110" s="201" t="s">
        <v>166</v>
      </c>
      <c r="BK110" s="203">
        <f>SUM(BK111:BK113)</f>
        <v>0</v>
      </c>
    </row>
    <row r="111" s="2" customFormat="1" ht="16.5" customHeight="1">
      <c r="A111" s="40"/>
      <c r="B111" s="41"/>
      <c r="C111" s="206" t="s">
        <v>8</v>
      </c>
      <c r="D111" s="206" t="s">
        <v>170</v>
      </c>
      <c r="E111" s="207" t="s">
        <v>1770</v>
      </c>
      <c r="F111" s="208" t="s">
        <v>1771</v>
      </c>
      <c r="G111" s="209" t="s">
        <v>332</v>
      </c>
      <c r="H111" s="210">
        <v>230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208</v>
      </c>
      <c r="AT111" s="217" t="s">
        <v>170</v>
      </c>
      <c r="AU111" s="217" t="s">
        <v>81</v>
      </c>
      <c r="AY111" s="19" t="s">
        <v>166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208</v>
      </c>
      <c r="BM111" s="217" t="s">
        <v>267</v>
      </c>
    </row>
    <row r="112" s="2" customFormat="1" ht="16.5" customHeight="1">
      <c r="A112" s="40"/>
      <c r="B112" s="41"/>
      <c r="C112" s="257" t="s">
        <v>208</v>
      </c>
      <c r="D112" s="257" t="s">
        <v>260</v>
      </c>
      <c r="E112" s="258" t="s">
        <v>1772</v>
      </c>
      <c r="F112" s="259" t="s">
        <v>2043</v>
      </c>
      <c r="G112" s="260" t="s">
        <v>332</v>
      </c>
      <c r="H112" s="261">
        <v>80</v>
      </c>
      <c r="I112" s="262"/>
      <c r="J112" s="263">
        <f>ROUND(I112*H112,2)</f>
        <v>0</v>
      </c>
      <c r="K112" s="259" t="s">
        <v>19</v>
      </c>
      <c r="L112" s="264"/>
      <c r="M112" s="265" t="s">
        <v>19</v>
      </c>
      <c r="N112" s="266" t="s">
        <v>42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267</v>
      </c>
      <c r="AT112" s="217" t="s">
        <v>260</v>
      </c>
      <c r="AU112" s="217" t="s">
        <v>81</v>
      </c>
      <c r="AY112" s="19" t="s">
        <v>166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79</v>
      </c>
      <c r="BK112" s="218">
        <f>ROUND(I112*H112,2)</f>
        <v>0</v>
      </c>
      <c r="BL112" s="19" t="s">
        <v>208</v>
      </c>
      <c r="BM112" s="217" t="s">
        <v>272</v>
      </c>
    </row>
    <row r="113" s="2" customFormat="1" ht="16.5" customHeight="1">
      <c r="A113" s="40"/>
      <c r="B113" s="41"/>
      <c r="C113" s="257" t="s">
        <v>238</v>
      </c>
      <c r="D113" s="257" t="s">
        <v>260</v>
      </c>
      <c r="E113" s="258" t="s">
        <v>1774</v>
      </c>
      <c r="F113" s="259" t="s">
        <v>2044</v>
      </c>
      <c r="G113" s="260" t="s">
        <v>332</v>
      </c>
      <c r="H113" s="261">
        <v>150</v>
      </c>
      <c r="I113" s="262"/>
      <c r="J113" s="263">
        <f>ROUND(I113*H113,2)</f>
        <v>0</v>
      </c>
      <c r="K113" s="259" t="s">
        <v>19</v>
      </c>
      <c r="L113" s="264"/>
      <c r="M113" s="265" t="s">
        <v>19</v>
      </c>
      <c r="N113" s="266" t="s">
        <v>42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267</v>
      </c>
      <c r="AT113" s="217" t="s">
        <v>260</v>
      </c>
      <c r="AU113" s="217" t="s">
        <v>81</v>
      </c>
      <c r="AY113" s="19" t="s">
        <v>166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208</v>
      </c>
      <c r="BM113" s="217" t="s">
        <v>279</v>
      </c>
    </row>
    <row r="114" s="12" customFormat="1" ht="22.8" customHeight="1">
      <c r="A114" s="12"/>
      <c r="B114" s="190"/>
      <c r="C114" s="191"/>
      <c r="D114" s="192" t="s">
        <v>70</v>
      </c>
      <c r="E114" s="204" t="s">
        <v>1776</v>
      </c>
      <c r="F114" s="204" t="s">
        <v>1777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SUM(P115:P118)</f>
        <v>0</v>
      </c>
      <c r="Q114" s="198"/>
      <c r="R114" s="199">
        <f>SUM(R115:R118)</f>
        <v>0</v>
      </c>
      <c r="S114" s="198"/>
      <c r="T114" s="200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81</v>
      </c>
      <c r="AT114" s="202" t="s">
        <v>70</v>
      </c>
      <c r="AU114" s="202" t="s">
        <v>79</v>
      </c>
      <c r="AY114" s="201" t="s">
        <v>166</v>
      </c>
      <c r="BK114" s="203">
        <f>SUM(BK115:BK118)</f>
        <v>0</v>
      </c>
    </row>
    <row r="115" s="2" customFormat="1" ht="16.5" customHeight="1">
      <c r="A115" s="40"/>
      <c r="B115" s="41"/>
      <c r="C115" s="257" t="s">
        <v>229</v>
      </c>
      <c r="D115" s="257" t="s">
        <v>260</v>
      </c>
      <c r="E115" s="258" t="s">
        <v>1784</v>
      </c>
      <c r="F115" s="259" t="s">
        <v>1785</v>
      </c>
      <c r="G115" s="260" t="s">
        <v>971</v>
      </c>
      <c r="H115" s="261">
        <v>10</v>
      </c>
      <c r="I115" s="262"/>
      <c r="J115" s="263">
        <f>ROUND(I115*H115,2)</f>
        <v>0</v>
      </c>
      <c r="K115" s="259" t="s">
        <v>19</v>
      </c>
      <c r="L115" s="264"/>
      <c r="M115" s="265" t="s">
        <v>19</v>
      </c>
      <c r="N115" s="266" t="s">
        <v>42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267</v>
      </c>
      <c r="AT115" s="217" t="s">
        <v>260</v>
      </c>
      <c r="AU115" s="217" t="s">
        <v>81</v>
      </c>
      <c r="AY115" s="19" t="s">
        <v>166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79</v>
      </c>
      <c r="BK115" s="218">
        <f>ROUND(I115*H115,2)</f>
        <v>0</v>
      </c>
      <c r="BL115" s="19" t="s">
        <v>208</v>
      </c>
      <c r="BM115" s="217" t="s">
        <v>286</v>
      </c>
    </row>
    <row r="116" s="2" customFormat="1" ht="24.15" customHeight="1">
      <c r="A116" s="40"/>
      <c r="B116" s="41"/>
      <c r="C116" s="257" t="s">
        <v>283</v>
      </c>
      <c r="D116" s="257" t="s">
        <v>260</v>
      </c>
      <c r="E116" s="258" t="s">
        <v>1786</v>
      </c>
      <c r="F116" s="259" t="s">
        <v>1787</v>
      </c>
      <c r="G116" s="260" t="s">
        <v>1788</v>
      </c>
      <c r="H116" s="261">
        <v>2</v>
      </c>
      <c r="I116" s="262"/>
      <c r="J116" s="263">
        <f>ROUND(I116*H116,2)</f>
        <v>0</v>
      </c>
      <c r="K116" s="259" t="s">
        <v>19</v>
      </c>
      <c r="L116" s="264"/>
      <c r="M116" s="265" t="s">
        <v>19</v>
      </c>
      <c r="N116" s="266" t="s">
        <v>42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267</v>
      </c>
      <c r="AT116" s="217" t="s">
        <v>260</v>
      </c>
      <c r="AU116" s="217" t="s">
        <v>81</v>
      </c>
      <c r="AY116" s="19" t="s">
        <v>166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79</v>
      </c>
      <c r="BK116" s="218">
        <f>ROUND(I116*H116,2)</f>
        <v>0</v>
      </c>
      <c r="BL116" s="19" t="s">
        <v>208</v>
      </c>
      <c r="BM116" s="217" t="s">
        <v>291</v>
      </c>
    </row>
    <row r="117" s="2" customFormat="1" ht="16.5" customHeight="1">
      <c r="A117" s="40"/>
      <c r="B117" s="41"/>
      <c r="C117" s="206" t="s">
        <v>234</v>
      </c>
      <c r="D117" s="206" t="s">
        <v>170</v>
      </c>
      <c r="E117" s="207" t="s">
        <v>1793</v>
      </c>
      <c r="F117" s="208" t="s">
        <v>1794</v>
      </c>
      <c r="G117" s="209" t="s">
        <v>339</v>
      </c>
      <c r="H117" s="210">
        <v>24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208</v>
      </c>
      <c r="AT117" s="217" t="s">
        <v>170</v>
      </c>
      <c r="AU117" s="217" t="s">
        <v>81</v>
      </c>
      <c r="AY117" s="19" t="s">
        <v>166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208</v>
      </c>
      <c r="BM117" s="217" t="s">
        <v>296</v>
      </c>
    </row>
    <row r="118" s="2" customFormat="1" ht="16.5" customHeight="1">
      <c r="A118" s="40"/>
      <c r="B118" s="41"/>
      <c r="C118" s="206" t="s">
        <v>7</v>
      </c>
      <c r="D118" s="206" t="s">
        <v>170</v>
      </c>
      <c r="E118" s="207" t="s">
        <v>2045</v>
      </c>
      <c r="F118" s="208" t="s">
        <v>2046</v>
      </c>
      <c r="G118" s="209" t="s">
        <v>339</v>
      </c>
      <c r="H118" s="210">
        <v>8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42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208</v>
      </c>
      <c r="AT118" s="217" t="s">
        <v>170</v>
      </c>
      <c r="AU118" s="217" t="s">
        <v>81</v>
      </c>
      <c r="AY118" s="19" t="s">
        <v>166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79</v>
      </c>
      <c r="BK118" s="218">
        <f>ROUND(I118*H118,2)</f>
        <v>0</v>
      </c>
      <c r="BL118" s="19" t="s">
        <v>208</v>
      </c>
      <c r="BM118" s="217" t="s">
        <v>302</v>
      </c>
    </row>
    <row r="119" s="12" customFormat="1" ht="22.8" customHeight="1">
      <c r="A119" s="12"/>
      <c r="B119" s="190"/>
      <c r="C119" s="191"/>
      <c r="D119" s="192" t="s">
        <v>70</v>
      </c>
      <c r="E119" s="204" t="s">
        <v>1602</v>
      </c>
      <c r="F119" s="204" t="s">
        <v>1603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SUM(P120:P121)</f>
        <v>0</v>
      </c>
      <c r="Q119" s="198"/>
      <c r="R119" s="199">
        <f>SUM(R120:R121)</f>
        <v>0</v>
      </c>
      <c r="S119" s="198"/>
      <c r="T119" s="200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81</v>
      </c>
      <c r="AT119" s="202" t="s">
        <v>70</v>
      </c>
      <c r="AU119" s="202" t="s">
        <v>79</v>
      </c>
      <c r="AY119" s="201" t="s">
        <v>166</v>
      </c>
      <c r="BK119" s="203">
        <f>SUM(BK120:BK121)</f>
        <v>0</v>
      </c>
    </row>
    <row r="120" s="2" customFormat="1" ht="16.5" customHeight="1">
      <c r="A120" s="40"/>
      <c r="B120" s="41"/>
      <c r="C120" s="206" t="s">
        <v>244</v>
      </c>
      <c r="D120" s="206" t="s">
        <v>170</v>
      </c>
      <c r="E120" s="207" t="s">
        <v>1648</v>
      </c>
      <c r="F120" s="208" t="s">
        <v>1840</v>
      </c>
      <c r="G120" s="209" t="s">
        <v>339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208</v>
      </c>
      <c r="AT120" s="217" t="s">
        <v>170</v>
      </c>
      <c r="AU120" s="217" t="s">
        <v>81</v>
      </c>
      <c r="AY120" s="19" t="s">
        <v>166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208</v>
      </c>
      <c r="BM120" s="217" t="s">
        <v>308</v>
      </c>
    </row>
    <row r="121" s="2" customFormat="1" ht="16.5" customHeight="1">
      <c r="A121" s="40"/>
      <c r="B121" s="41"/>
      <c r="C121" s="257" t="s">
        <v>305</v>
      </c>
      <c r="D121" s="257" t="s">
        <v>260</v>
      </c>
      <c r="E121" s="258" t="s">
        <v>1650</v>
      </c>
      <c r="F121" s="259" t="s">
        <v>1841</v>
      </c>
      <c r="G121" s="260" t="s">
        <v>971</v>
      </c>
      <c r="H121" s="261">
        <v>1</v>
      </c>
      <c r="I121" s="262"/>
      <c r="J121" s="263">
        <f>ROUND(I121*H121,2)</f>
        <v>0</v>
      </c>
      <c r="K121" s="259" t="s">
        <v>19</v>
      </c>
      <c r="L121" s="264"/>
      <c r="M121" s="265" t="s">
        <v>19</v>
      </c>
      <c r="N121" s="266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267</v>
      </c>
      <c r="AT121" s="217" t="s">
        <v>260</v>
      </c>
      <c r="AU121" s="217" t="s">
        <v>81</v>
      </c>
      <c r="AY121" s="19" t="s">
        <v>166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208</v>
      </c>
      <c r="BM121" s="217" t="s">
        <v>314</v>
      </c>
    </row>
    <row r="122" s="12" customFormat="1" ht="25.92" customHeight="1">
      <c r="A122" s="12"/>
      <c r="B122" s="190"/>
      <c r="C122" s="191"/>
      <c r="D122" s="192" t="s">
        <v>70</v>
      </c>
      <c r="E122" s="193" t="s">
        <v>103</v>
      </c>
      <c r="F122" s="193" t="s">
        <v>104</v>
      </c>
      <c r="G122" s="191"/>
      <c r="H122" s="191"/>
      <c r="I122" s="194"/>
      <c r="J122" s="195">
        <f>BK122</f>
        <v>0</v>
      </c>
      <c r="K122" s="191"/>
      <c r="L122" s="196"/>
      <c r="M122" s="197"/>
      <c r="N122" s="198"/>
      <c r="O122" s="198"/>
      <c r="P122" s="199">
        <f>P123</f>
        <v>0</v>
      </c>
      <c r="Q122" s="198"/>
      <c r="R122" s="199">
        <f>R123</f>
        <v>0</v>
      </c>
      <c r="S122" s="198"/>
      <c r="T122" s="20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203</v>
      </c>
      <c r="AT122" s="202" t="s">
        <v>70</v>
      </c>
      <c r="AU122" s="202" t="s">
        <v>71</v>
      </c>
      <c r="AY122" s="201" t="s">
        <v>166</v>
      </c>
      <c r="BK122" s="203">
        <f>BK123</f>
        <v>0</v>
      </c>
    </row>
    <row r="123" s="12" customFormat="1" ht="22.8" customHeight="1">
      <c r="A123" s="12"/>
      <c r="B123" s="190"/>
      <c r="C123" s="191"/>
      <c r="D123" s="192" t="s">
        <v>70</v>
      </c>
      <c r="E123" s="204" t="s">
        <v>2047</v>
      </c>
      <c r="F123" s="204" t="s">
        <v>2048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SUM(P124:P127)</f>
        <v>0</v>
      </c>
      <c r="Q123" s="198"/>
      <c r="R123" s="199">
        <f>SUM(R124:R127)</f>
        <v>0</v>
      </c>
      <c r="S123" s="198"/>
      <c r="T123" s="200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203</v>
      </c>
      <c r="AT123" s="202" t="s">
        <v>70</v>
      </c>
      <c r="AU123" s="202" t="s">
        <v>79</v>
      </c>
      <c r="AY123" s="201" t="s">
        <v>166</v>
      </c>
      <c r="BK123" s="203">
        <f>SUM(BK124:BK127)</f>
        <v>0</v>
      </c>
    </row>
    <row r="124" s="2" customFormat="1" ht="21.75" customHeight="1">
      <c r="A124" s="40"/>
      <c r="B124" s="41"/>
      <c r="C124" s="206" t="s">
        <v>249</v>
      </c>
      <c r="D124" s="206" t="s">
        <v>170</v>
      </c>
      <c r="E124" s="207" t="s">
        <v>2049</v>
      </c>
      <c r="F124" s="208" t="s">
        <v>2050</v>
      </c>
      <c r="G124" s="209" t="s">
        <v>2051</v>
      </c>
      <c r="H124" s="210">
        <v>170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42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175</v>
      </c>
      <c r="AT124" s="217" t="s">
        <v>170</v>
      </c>
      <c r="AU124" s="217" t="s">
        <v>81</v>
      </c>
      <c r="AY124" s="19" t="s">
        <v>166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79</v>
      </c>
      <c r="BK124" s="218">
        <f>ROUND(I124*H124,2)</f>
        <v>0</v>
      </c>
      <c r="BL124" s="19" t="s">
        <v>175</v>
      </c>
      <c r="BM124" s="217" t="s">
        <v>340</v>
      </c>
    </row>
    <row r="125" s="2" customFormat="1" ht="21.75" customHeight="1">
      <c r="A125" s="40"/>
      <c r="B125" s="41"/>
      <c r="C125" s="206" t="s">
        <v>317</v>
      </c>
      <c r="D125" s="206" t="s">
        <v>170</v>
      </c>
      <c r="E125" s="207" t="s">
        <v>2052</v>
      </c>
      <c r="F125" s="208" t="s">
        <v>2053</v>
      </c>
      <c r="G125" s="209" t="s">
        <v>2051</v>
      </c>
      <c r="H125" s="210">
        <v>20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175</v>
      </c>
      <c r="AT125" s="217" t="s">
        <v>170</v>
      </c>
      <c r="AU125" s="217" t="s">
        <v>81</v>
      </c>
      <c r="AY125" s="19" t="s">
        <v>166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175</v>
      </c>
      <c r="BM125" s="217" t="s">
        <v>345</v>
      </c>
    </row>
    <row r="126" s="2" customFormat="1" ht="16.5" customHeight="1">
      <c r="A126" s="40"/>
      <c r="B126" s="41"/>
      <c r="C126" s="257" t="s">
        <v>254</v>
      </c>
      <c r="D126" s="257" t="s">
        <v>260</v>
      </c>
      <c r="E126" s="258" t="s">
        <v>2054</v>
      </c>
      <c r="F126" s="259" t="s">
        <v>2055</v>
      </c>
      <c r="G126" s="260" t="s">
        <v>173</v>
      </c>
      <c r="H126" s="261">
        <v>9</v>
      </c>
      <c r="I126" s="262"/>
      <c r="J126" s="263">
        <f>ROUND(I126*H126,2)</f>
        <v>0</v>
      </c>
      <c r="K126" s="259" t="s">
        <v>19</v>
      </c>
      <c r="L126" s="264"/>
      <c r="M126" s="265" t="s">
        <v>19</v>
      </c>
      <c r="N126" s="266" t="s">
        <v>42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200</v>
      </c>
      <c r="AT126" s="217" t="s">
        <v>260</v>
      </c>
      <c r="AU126" s="217" t="s">
        <v>81</v>
      </c>
      <c r="AY126" s="19" t="s">
        <v>166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79</v>
      </c>
      <c r="BK126" s="218">
        <f>ROUND(I126*H126,2)</f>
        <v>0</v>
      </c>
      <c r="BL126" s="19" t="s">
        <v>175</v>
      </c>
      <c r="BM126" s="217" t="s">
        <v>355</v>
      </c>
    </row>
    <row r="127" s="2" customFormat="1" ht="16.5" customHeight="1">
      <c r="A127" s="40"/>
      <c r="B127" s="41"/>
      <c r="C127" s="257" t="s">
        <v>275</v>
      </c>
      <c r="D127" s="257" t="s">
        <v>260</v>
      </c>
      <c r="E127" s="258" t="s">
        <v>2056</v>
      </c>
      <c r="F127" s="259" t="s">
        <v>2057</v>
      </c>
      <c r="G127" s="260" t="s">
        <v>2051</v>
      </c>
      <c r="H127" s="261">
        <v>170</v>
      </c>
      <c r="I127" s="262"/>
      <c r="J127" s="263">
        <f>ROUND(I127*H127,2)</f>
        <v>0</v>
      </c>
      <c r="K127" s="259" t="s">
        <v>19</v>
      </c>
      <c r="L127" s="264"/>
      <c r="M127" s="290" t="s">
        <v>19</v>
      </c>
      <c r="N127" s="291" t="s">
        <v>42</v>
      </c>
      <c r="O127" s="284"/>
      <c r="P127" s="288">
        <f>O127*H127</f>
        <v>0</v>
      </c>
      <c r="Q127" s="288">
        <v>0</v>
      </c>
      <c r="R127" s="288">
        <f>Q127*H127</f>
        <v>0</v>
      </c>
      <c r="S127" s="288">
        <v>0</v>
      </c>
      <c r="T127" s="28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200</v>
      </c>
      <c r="AT127" s="217" t="s">
        <v>260</v>
      </c>
      <c r="AU127" s="217" t="s">
        <v>81</v>
      </c>
      <c r="AY127" s="19" t="s">
        <v>166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79</v>
      </c>
      <c r="BK127" s="218">
        <f>ROUND(I127*H127,2)</f>
        <v>0</v>
      </c>
      <c r="BL127" s="19" t="s">
        <v>175</v>
      </c>
      <c r="BM127" s="217" t="s">
        <v>362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srzLRZygg5WwtWVLRipOZ9yMX3O/vujbvH+5qS4zm5Kes4Pn3rbh15vBjk9psmVWwlH7N7TAcbGdork6DQNdYg==" hashValue="txMLOAnxq+RDTTTz3+P4ZaWH1ZdFAZhgsWbyZJ0c1KYrwDb7AOgRNyAXfX2CmWL9hkz4Ca36k1ot5ZVt2MzxiQ==" algorithmName="SHA-512" password="CC35"/>
  <autoFilter ref="C88:K12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9740822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Matfiak Petr, Bc.</dc:creator>
  <cp:lastModifiedBy>Matfiak Petr, Bc.</cp:lastModifiedBy>
  <dcterms:created xsi:type="dcterms:W3CDTF">2023-10-13T10:54:57Z</dcterms:created>
  <dcterms:modified xsi:type="dcterms:W3CDTF">2023-10-13T10:55:22Z</dcterms:modified>
</cp:coreProperties>
</file>